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Apportionment\Michelle\ESSER\"/>
    </mc:Choice>
  </mc:AlternateContent>
  <xr:revisionPtr revIDLastSave="0" documentId="8_{C847184E-C2E9-4540-9170-AE0BBAEAE1D2}" xr6:coauthVersionLast="47" xr6:coauthVersionMax="47" xr10:uidLastSave="{00000000-0000-0000-0000-000000000000}"/>
  <bookViews>
    <workbookView xWindow="28680" yWindow="1350" windowWidth="29040" windowHeight="15840" xr2:uid="{00000000-000D-0000-FFFF-FFFF00000000}"/>
  </bookViews>
  <sheets>
    <sheet name="WA MOEquity" sheetId="13" r:id="rId1"/>
  </sheets>
  <externalReferences>
    <externalReference r:id="rId2"/>
  </externalReferences>
  <definedNames>
    <definedName name="_xlnm._FilterDatabase" localSheetId="0" hidden="1">'WA MOEquity'!$C$5:$G$5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0" i="13" l="1"/>
  <c r="O309" i="13"/>
  <c r="O308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 s="1"/>
  <c r="G5" i="13" l="1"/>
  <c r="F6" i="13"/>
  <c r="M5" i="13" l="1"/>
  <c r="K6" i="13" l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H6" i="13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l="1"/>
  <c r="H5" i="13" s="1"/>
  <c r="I5" i="13" s="1"/>
  <c r="K80" i="13"/>
  <c r="K5" i="13" s="1"/>
  <c r="J309" i="13"/>
  <c r="J300" i="13"/>
  <c r="J302" i="13"/>
  <c r="J303" i="13"/>
  <c r="J304" i="13"/>
  <c r="J308" i="13"/>
  <c r="J306" i="13"/>
  <c r="J310" i="13"/>
  <c r="J305" i="13"/>
  <c r="J307" i="13"/>
  <c r="I192" i="13"/>
  <c r="I179" i="13"/>
  <c r="I271" i="13"/>
  <c r="I293" i="13"/>
  <c r="I297" i="13"/>
  <c r="I177" i="13"/>
  <c r="I292" i="13"/>
  <c r="I286" i="13"/>
  <c r="I296" i="13"/>
  <c r="I10" i="13"/>
  <c r="I235" i="13"/>
  <c r="I12" i="13"/>
  <c r="I14" i="13"/>
  <c r="I15" i="13"/>
  <c r="I141" i="13"/>
  <c r="I76" i="13"/>
  <c r="I36" i="13"/>
  <c r="I104" i="13"/>
  <c r="I164" i="13"/>
  <c r="I7" i="13"/>
  <c r="I75" i="13"/>
  <c r="I115" i="13"/>
  <c r="I41" i="13"/>
  <c r="I129" i="13"/>
  <c r="I138" i="13"/>
  <c r="I160" i="13"/>
  <c r="I176" i="13"/>
  <c r="I21" i="13"/>
  <c r="I231" i="13"/>
  <c r="I295" i="13"/>
  <c r="I170" i="13"/>
  <c r="I144" i="13"/>
  <c r="I107" i="13"/>
  <c r="I68" i="13"/>
  <c r="I287" i="13"/>
  <c r="I216" i="13"/>
  <c r="I125" i="13"/>
  <c r="I119" i="13"/>
  <c r="I230" i="13"/>
  <c r="I219" i="13"/>
  <c r="I133" i="13"/>
  <c r="I266" i="13"/>
  <c r="I127" i="13"/>
  <c r="I165" i="13"/>
  <c r="I162" i="13"/>
  <c r="I187" i="13"/>
  <c r="I71" i="13"/>
  <c r="I167" i="13"/>
  <c r="I243" i="13"/>
  <c r="I251" i="13"/>
  <c r="I198" i="13"/>
  <c r="I140" i="13"/>
  <c r="I93" i="13"/>
  <c r="I27" i="13"/>
  <c r="I96" i="13"/>
  <c r="I214" i="13"/>
  <c r="I261" i="13"/>
  <c r="I113" i="13"/>
  <c r="I201" i="13"/>
  <c r="I53" i="13"/>
  <c r="I180" i="13"/>
  <c r="I40" i="13"/>
  <c r="I206" i="13"/>
  <c r="I100" i="13"/>
  <c r="I134" i="13"/>
  <c r="I158" i="13"/>
  <c r="I163" i="13"/>
  <c r="I149" i="13"/>
  <c r="I224" i="13"/>
  <c r="I147" i="13"/>
  <c r="I74" i="13"/>
  <c r="I184" i="13"/>
  <c r="I73" i="13"/>
  <c r="I175" i="13"/>
  <c r="I92" i="13"/>
  <c r="I34" i="13"/>
  <c r="I24" i="13"/>
  <c r="I72" i="13"/>
  <c r="I248" i="13"/>
  <c r="I185" i="13"/>
  <c r="I196" i="13"/>
  <c r="I131" i="13"/>
  <c r="I210" i="13"/>
  <c r="I116" i="13"/>
  <c r="I57" i="13"/>
  <c r="I205" i="13"/>
  <c r="I13" i="13"/>
  <c r="I285" i="13"/>
  <c r="I154" i="13"/>
  <c r="I173" i="13"/>
  <c r="I156" i="13"/>
  <c r="I22" i="13"/>
  <c r="I39" i="13"/>
  <c r="I145" i="13"/>
  <c r="I203" i="13"/>
  <c r="I275" i="13"/>
  <c r="I222" i="13"/>
  <c r="I117" i="13"/>
  <c r="I105" i="13"/>
  <c r="I215" i="13"/>
  <c r="I83" i="13"/>
  <c r="I78" i="13"/>
  <c r="I94" i="13"/>
  <c r="I166" i="13"/>
  <c r="I220" i="13"/>
  <c r="I11" i="13"/>
  <c r="I128" i="13"/>
  <c r="I269" i="13"/>
  <c r="I31" i="13"/>
  <c r="I103" i="13"/>
  <c r="I98" i="13"/>
  <c r="I142" i="13"/>
  <c r="I178" i="13"/>
  <c r="I97" i="13"/>
  <c r="I52" i="13"/>
  <c r="I209" i="13"/>
  <c r="I234" i="13"/>
  <c r="I88" i="13"/>
  <c r="I254" i="13"/>
  <c r="I136" i="13"/>
  <c r="I49" i="13"/>
  <c r="I232" i="13"/>
  <c r="I200" i="13"/>
  <c r="I85" i="13"/>
  <c r="I264" i="13"/>
  <c r="I208" i="13"/>
  <c r="I245" i="13"/>
  <c r="I29" i="13"/>
  <c r="I236" i="13"/>
  <c r="I194" i="13"/>
  <c r="I277" i="13"/>
  <c r="I123" i="13"/>
  <c r="I237" i="13"/>
  <c r="I188" i="13"/>
  <c r="I161" i="13"/>
  <c r="I153" i="13"/>
  <c r="I217" i="13"/>
  <c r="I221" i="13"/>
  <c r="I207" i="13"/>
  <c r="I122" i="13"/>
  <c r="I60" i="13"/>
  <c r="I279" i="13"/>
  <c r="I150" i="13"/>
  <c r="I282" i="13"/>
  <c r="I87" i="13"/>
  <c r="I257" i="13"/>
  <c r="I157" i="13"/>
  <c r="I143" i="13"/>
  <c r="I174" i="13"/>
  <c r="I137" i="13"/>
  <c r="I126" i="13"/>
  <c r="I111" i="13"/>
  <c r="I109" i="13"/>
  <c r="I148" i="13"/>
  <c r="I70" i="13"/>
  <c r="I81" i="13"/>
  <c r="I276" i="13"/>
  <c r="I58" i="13"/>
  <c r="I212" i="13"/>
  <c r="I99" i="13"/>
  <c r="I120" i="13"/>
  <c r="I228" i="13"/>
  <c r="I202" i="13"/>
  <c r="I171" i="13"/>
  <c r="I268" i="13"/>
  <c r="I124" i="13"/>
  <c r="I190" i="13"/>
  <c r="I226" i="13"/>
  <c r="I168" i="13"/>
  <c r="I155" i="13"/>
  <c r="I255" i="13"/>
  <c r="I259" i="13"/>
  <c r="I263" i="13"/>
  <c r="I241" i="13"/>
  <c r="I289" i="13"/>
  <c r="I239" i="13"/>
  <c r="I273" i="13"/>
  <c r="I246" i="13"/>
  <c r="I61" i="13"/>
  <c r="I253" i="13"/>
  <c r="I267" i="13"/>
  <c r="I211" i="13"/>
  <c r="I281" i="13"/>
  <c r="I284" i="13"/>
  <c r="I227" i="13"/>
  <c r="I278" i="13"/>
  <c r="I256" i="13"/>
  <c r="I258" i="13"/>
  <c r="I238" i="13"/>
  <c r="I69" i="13"/>
  <c r="I299" i="13"/>
  <c r="I288" i="13"/>
  <c r="I291" i="13"/>
  <c r="I244" i="13"/>
  <c r="I197" i="13"/>
  <c r="I86" i="13"/>
  <c r="I280" i="13"/>
  <c r="I28" i="13"/>
  <c r="I38" i="13"/>
  <c r="I91" i="13"/>
  <c r="I118" i="13"/>
  <c r="I67" i="13"/>
  <c r="I56" i="13"/>
  <c r="I62" i="13"/>
  <c r="I51" i="13"/>
  <c r="I114" i="13"/>
  <c r="I54" i="13"/>
  <c r="I121" i="13"/>
  <c r="I65" i="13"/>
  <c r="I186" i="13"/>
  <c r="I89" i="13"/>
  <c r="I101" i="13"/>
  <c r="I82" i="13"/>
  <c r="I8" i="13"/>
  <c r="I218" i="13"/>
  <c r="I90" i="13"/>
  <c r="I272" i="13"/>
  <c r="I135" i="13"/>
  <c r="I172" i="13"/>
  <c r="I204" i="13"/>
  <c r="I247" i="13"/>
  <c r="I79" i="13"/>
  <c r="I64" i="13"/>
  <c r="I50" i="13"/>
  <c r="I63" i="13"/>
  <c r="I66" i="13"/>
  <c r="I169" i="13"/>
  <c r="I260" i="13"/>
  <c r="I146" i="13"/>
  <c r="I193" i="13"/>
  <c r="I95" i="13"/>
  <c r="I106" i="13"/>
  <c r="I250" i="13"/>
  <c r="I30" i="13"/>
  <c r="I233" i="13"/>
  <c r="I33" i="13"/>
  <c r="I26" i="13"/>
  <c r="I229" i="13"/>
  <c r="I151" i="13"/>
  <c r="I265" i="13"/>
  <c r="I84" i="13"/>
  <c r="I112" i="13"/>
  <c r="I32" i="13"/>
  <c r="I102" i="13"/>
  <c r="I42" i="13"/>
  <c r="I45" i="13"/>
  <c r="I225" i="13"/>
  <c r="I223" i="13"/>
  <c r="I152" i="13"/>
  <c r="I283" i="13"/>
  <c r="I294" i="13"/>
  <c r="I44" i="13"/>
  <c r="I242" i="13"/>
  <c r="I16" i="13"/>
  <c r="I213" i="13"/>
  <c r="I48" i="13"/>
  <c r="I9" i="13"/>
  <c r="I20" i="13"/>
  <c r="I182" i="13"/>
  <c r="I181" i="13"/>
  <c r="I80" i="13"/>
  <c r="I37" i="13"/>
  <c r="I191" i="13"/>
  <c r="I199" i="13"/>
  <c r="I249" i="13"/>
  <c r="I130" i="13"/>
  <c r="I59" i="13"/>
  <c r="I25" i="13"/>
  <c r="I47" i="13"/>
  <c r="I43" i="13"/>
  <c r="I240" i="13"/>
  <c r="I132" i="13"/>
  <c r="I46" i="13"/>
  <c r="I55" i="13"/>
  <c r="I252" i="13"/>
  <c r="I183" i="13"/>
  <c r="I195" i="13"/>
  <c r="I77" i="13"/>
  <c r="I19" i="13"/>
  <c r="I139" i="13"/>
  <c r="I110" i="13"/>
  <c r="I108" i="13"/>
  <c r="I262" i="13"/>
  <c r="I301" i="13"/>
  <c r="I270" i="13"/>
  <c r="I309" i="13"/>
  <c r="I300" i="13"/>
  <c r="I23" i="13"/>
  <c r="I35" i="13"/>
  <c r="I17" i="13"/>
  <c r="I302" i="13"/>
  <c r="I303" i="13"/>
  <c r="I189" i="13"/>
  <c r="I274" i="13"/>
  <c r="I304" i="13"/>
  <c r="I18" i="13"/>
  <c r="I6" i="13"/>
  <c r="I159" i="13"/>
  <c r="I290" i="13"/>
  <c r="I308" i="13"/>
  <c r="I306" i="13"/>
  <c r="I310" i="13"/>
  <c r="I305" i="13"/>
  <c r="I307" i="13"/>
  <c r="I298" i="13"/>
  <c r="J279" i="13"/>
  <c r="J220" i="13"/>
  <c r="J194" i="13"/>
  <c r="J264" i="13"/>
  <c r="J222" i="13"/>
  <c r="J182" i="13"/>
  <c r="J250" i="13"/>
  <c r="J283" i="13"/>
  <c r="J213" i="13"/>
  <c r="J108" i="13"/>
  <c r="J191" i="13"/>
  <c r="J192" i="13"/>
  <c r="J124" i="13"/>
  <c r="J83" i="13"/>
  <c r="J136" i="13"/>
  <c r="J139" i="13"/>
  <c r="J43" i="13"/>
  <c r="J14" i="13"/>
  <c r="J69" i="13"/>
  <c r="J287" i="13"/>
  <c r="J151" i="13"/>
  <c r="J262" i="13"/>
  <c r="J156" i="13"/>
  <c r="J87" i="13"/>
  <c r="J202" i="13"/>
  <c r="J101" i="13"/>
  <c r="J260" i="13"/>
  <c r="J225" i="13"/>
  <c r="J94" i="13"/>
  <c r="J228" i="13"/>
  <c r="J160" i="13"/>
  <c r="J28" i="13"/>
  <c r="J143" i="13"/>
  <c r="J76" i="13"/>
  <c r="J120" i="13"/>
  <c r="J84" i="13"/>
  <c r="J230" i="13"/>
  <c r="J180" i="13"/>
  <c r="J257" i="13"/>
  <c r="J48" i="13"/>
  <c r="J58" i="13"/>
  <c r="J57" i="13"/>
  <c r="J114" i="13"/>
  <c r="J254" i="13"/>
  <c r="J243" i="13"/>
  <c r="J210" i="13"/>
  <c r="J155" i="13"/>
  <c r="J164" i="13"/>
  <c r="J116" i="13"/>
  <c r="J11" i="13"/>
  <c r="J8" i="13"/>
  <c r="J301" i="13"/>
  <c r="J235" i="13"/>
  <c r="J126" i="13"/>
  <c r="J134" i="13"/>
  <c r="J133" i="13"/>
  <c r="J288" i="13"/>
  <c r="J99" i="13"/>
  <c r="J166" i="13"/>
  <c r="J138" i="13"/>
  <c r="J158" i="13"/>
  <c r="J270" i="13"/>
  <c r="J227" i="13"/>
  <c r="J249" i="13"/>
  <c r="J198" i="13"/>
  <c r="J115" i="13"/>
  <c r="J24" i="13"/>
  <c r="J60" i="13"/>
  <c r="J276" i="13"/>
  <c r="J163" i="13"/>
  <c r="J12" i="13"/>
  <c r="J240" i="13"/>
  <c r="J169" i="13"/>
  <c r="J77" i="13"/>
  <c r="J183" i="13"/>
  <c r="J184" i="13"/>
  <c r="J211" i="13"/>
  <c r="J70" i="13"/>
  <c r="J85" i="13"/>
  <c r="J275" i="13"/>
  <c r="J31" i="13"/>
  <c r="J219" i="13"/>
  <c r="J62" i="13"/>
  <c r="J90" i="13"/>
  <c r="J65" i="13"/>
  <c r="J19" i="13"/>
  <c r="J263" i="13"/>
  <c r="J111" i="13"/>
  <c r="J179" i="13"/>
  <c r="J234" i="13"/>
  <c r="J277" i="13"/>
  <c r="J40" i="13"/>
  <c r="J131" i="13"/>
  <c r="J152" i="13"/>
  <c r="J271" i="13"/>
  <c r="J75" i="13"/>
  <c r="J64" i="13"/>
  <c r="J15" i="13"/>
  <c r="J23" i="13"/>
  <c r="J293" i="13"/>
  <c r="J214" i="13"/>
  <c r="J261" i="13"/>
  <c r="J7" i="13"/>
  <c r="J113" i="13"/>
  <c r="J80" i="13"/>
  <c r="J195" i="13"/>
  <c r="J82" i="13"/>
  <c r="J174" i="13"/>
  <c r="J251" i="13"/>
  <c r="J56" i="13"/>
  <c r="J141" i="13"/>
  <c r="J285" i="13"/>
  <c r="J36" i="13"/>
  <c r="J215" i="13"/>
  <c r="J273" i="13"/>
  <c r="J294" i="13"/>
  <c r="J239" i="13"/>
  <c r="J35" i="13"/>
  <c r="J259" i="13"/>
  <c r="J145" i="13"/>
  <c r="J86" i="13"/>
  <c r="J61" i="13"/>
  <c r="J73" i="13"/>
  <c r="J22" i="13"/>
  <c r="J255" i="13"/>
  <c r="J59" i="13"/>
  <c r="J21" i="13"/>
  <c r="J265" i="13"/>
  <c r="J34" i="13"/>
  <c r="J25" i="13"/>
  <c r="J233" i="13"/>
  <c r="J205" i="13"/>
  <c r="J245" i="13"/>
  <c r="J236" i="13"/>
  <c r="J297" i="13"/>
  <c r="J190" i="13"/>
  <c r="J105" i="13"/>
  <c r="J127" i="13"/>
  <c r="J282" i="13"/>
  <c r="J122" i="13"/>
  <c r="J125" i="13"/>
  <c r="J118" i="13"/>
  <c r="J107" i="13"/>
  <c r="J66" i="13"/>
  <c r="J140" i="13"/>
  <c r="J177" i="13"/>
  <c r="J97" i="13"/>
  <c r="J181" i="13"/>
  <c r="J168" i="13"/>
  <c r="J81" i="13"/>
  <c r="J161" i="13"/>
  <c r="J47" i="13"/>
  <c r="J52" i="13"/>
  <c r="J109" i="13"/>
  <c r="J200" i="13"/>
  <c r="J165" i="13"/>
  <c r="J68" i="13"/>
  <c r="J256" i="13"/>
  <c r="J137" i="13"/>
  <c r="J17" i="13"/>
  <c r="J223" i="13"/>
  <c r="J30" i="13"/>
  <c r="J292" i="13"/>
  <c r="J218" i="13"/>
  <c r="J266" i="13"/>
  <c r="J38" i="13"/>
  <c r="J53" i="13"/>
  <c r="J79" i="13"/>
  <c r="J148" i="13"/>
  <c r="J55" i="13"/>
  <c r="J204" i="13"/>
  <c r="J63" i="13"/>
  <c r="J209" i="13"/>
  <c r="J13" i="13"/>
  <c r="J201" i="13"/>
  <c r="J231" i="13"/>
  <c r="J102" i="13"/>
  <c r="J72" i="13"/>
  <c r="J16" i="13"/>
  <c r="J244" i="13"/>
  <c r="J45" i="13"/>
  <c r="J95" i="13"/>
  <c r="J286" i="13"/>
  <c r="J106" i="13"/>
  <c r="J162" i="13"/>
  <c r="J224" i="13"/>
  <c r="J247" i="13"/>
  <c r="J281" i="13"/>
  <c r="J117" i="13"/>
  <c r="J71" i="13"/>
  <c r="J119" i="13"/>
  <c r="J41" i="13"/>
  <c r="J197" i="13"/>
  <c r="J96" i="13"/>
  <c r="J170" i="13"/>
  <c r="J242" i="13"/>
  <c r="J10" i="13"/>
  <c r="J128" i="13"/>
  <c r="J39" i="13"/>
  <c r="J93" i="13"/>
  <c r="J51" i="13"/>
  <c r="J221" i="13"/>
  <c r="J121" i="13"/>
  <c r="J150" i="13"/>
  <c r="J199" i="13"/>
  <c r="J135" i="13"/>
  <c r="J172" i="13"/>
  <c r="J269" i="13"/>
  <c r="J185" i="13"/>
  <c r="J176" i="13"/>
  <c r="J299" i="13"/>
  <c r="J123" i="13"/>
  <c r="J189" i="13"/>
  <c r="J103" i="13"/>
  <c r="J42" i="13"/>
  <c r="J207" i="13"/>
  <c r="J178" i="13"/>
  <c r="J252" i="13"/>
  <c r="J144" i="13"/>
  <c r="J157" i="13"/>
  <c r="J74" i="13"/>
  <c r="J129" i="13"/>
  <c r="J274" i="13"/>
  <c r="J27" i="13"/>
  <c r="J272" i="13"/>
  <c r="J226" i="13"/>
  <c r="J295" i="13"/>
  <c r="J289" i="13"/>
  <c r="J291" i="13"/>
  <c r="J110" i="13"/>
  <c r="J203" i="13"/>
  <c r="J229" i="13"/>
  <c r="J258" i="13"/>
  <c r="J154" i="13"/>
  <c r="J130" i="13"/>
  <c r="J149" i="13"/>
  <c r="J175" i="13"/>
  <c r="J253" i="13"/>
  <c r="J18" i="13"/>
  <c r="J6" i="13"/>
  <c r="J159" i="13"/>
  <c r="J246" i="13"/>
  <c r="J290" i="13"/>
  <c r="J104" i="13"/>
  <c r="J241" i="13"/>
  <c r="J50" i="13"/>
  <c r="J267" i="13"/>
  <c r="J46" i="13"/>
  <c r="J132" i="13"/>
  <c r="J112" i="13"/>
  <c r="J296" i="13"/>
  <c r="J187" i="13"/>
  <c r="J188" i="13"/>
  <c r="J238" i="13"/>
  <c r="J248" i="13"/>
  <c r="J44" i="13"/>
  <c r="J37" i="13"/>
  <c r="J280" i="13"/>
  <c r="J217" i="13"/>
  <c r="J29" i="13"/>
  <c r="J78" i="13"/>
  <c r="J237" i="13"/>
  <c r="J26" i="13"/>
  <c r="J212" i="13"/>
  <c r="J193" i="13"/>
  <c r="J146" i="13"/>
  <c r="J278" i="13"/>
  <c r="J92" i="13"/>
  <c r="J89" i="13"/>
  <c r="J147" i="13"/>
  <c r="J142" i="13"/>
  <c r="J32" i="13"/>
  <c r="J54" i="13"/>
  <c r="J232" i="13"/>
  <c r="J33" i="13"/>
  <c r="J268" i="13"/>
  <c r="J9" i="13"/>
  <c r="J98" i="13"/>
  <c r="J167" i="13"/>
  <c r="J171" i="13"/>
  <c r="J91" i="13"/>
  <c r="J284" i="13"/>
  <c r="J206" i="13"/>
  <c r="J196" i="13"/>
  <c r="J100" i="13"/>
  <c r="J67" i="13"/>
  <c r="J173" i="13"/>
  <c r="J153" i="13"/>
  <c r="J186" i="13"/>
  <c r="J208" i="13"/>
  <c r="J20" i="13"/>
  <c r="J216" i="13"/>
  <c r="J88" i="13"/>
  <c r="J49" i="13"/>
  <c r="J298" i="13" l="1"/>
  <c r="J5" i="13" s="1"/>
  <c r="F279" i="13" l="1"/>
  <c r="F220" i="13"/>
  <c r="F194" i="13"/>
  <c r="F264" i="13"/>
  <c r="F222" i="13"/>
  <c r="F182" i="13"/>
  <c r="F298" i="13"/>
  <c r="F250" i="13"/>
  <c r="F283" i="13"/>
  <c r="F213" i="13"/>
  <c r="F108" i="13"/>
  <c r="F191" i="13"/>
  <c r="F192" i="13"/>
  <c r="F124" i="13"/>
  <c r="F83" i="13"/>
  <c r="F136" i="13"/>
  <c r="F139" i="13"/>
  <c r="F43" i="13"/>
  <c r="F14" i="13"/>
  <c r="F69" i="13"/>
  <c r="F287" i="13"/>
  <c r="F151" i="13"/>
  <c r="F262" i="13"/>
  <c r="F156" i="13"/>
  <c r="F87" i="13"/>
  <c r="F202" i="13"/>
  <c r="F101" i="13"/>
  <c r="F260" i="13"/>
  <c r="F225" i="13"/>
  <c r="F94" i="13"/>
  <c r="F228" i="13"/>
  <c r="F160" i="13"/>
  <c r="F28" i="13"/>
  <c r="F143" i="13"/>
  <c r="F76" i="13"/>
  <c r="F120" i="13"/>
  <c r="F84" i="13"/>
  <c r="F230" i="13"/>
  <c r="F180" i="13"/>
  <c r="F257" i="13"/>
  <c r="F48" i="13"/>
  <c r="F58" i="13"/>
  <c r="F57" i="13"/>
  <c r="F114" i="13"/>
  <c r="F254" i="13"/>
  <c r="F243" i="13"/>
  <c r="F210" i="13"/>
  <c r="F155" i="13"/>
  <c r="F164" i="13"/>
  <c r="F116" i="13"/>
  <c r="F11" i="13"/>
  <c r="F8" i="13"/>
  <c r="F301" i="13"/>
  <c r="F235" i="13"/>
  <c r="F126" i="13"/>
  <c r="F134" i="13"/>
  <c r="F133" i="13"/>
  <c r="F288" i="13"/>
  <c r="F99" i="13"/>
  <c r="F166" i="13"/>
  <c r="F138" i="13"/>
  <c r="F158" i="13"/>
  <c r="F270" i="13"/>
  <c r="F227" i="13"/>
  <c r="F249" i="13"/>
  <c r="F198" i="13"/>
  <c r="F115" i="13"/>
  <c r="F24" i="13"/>
  <c r="F60" i="13"/>
  <c r="F276" i="13"/>
  <c r="F163" i="13"/>
  <c r="F12" i="13"/>
  <c r="F240" i="13"/>
  <c r="F169" i="13"/>
  <c r="F77" i="13"/>
  <c r="F183" i="13"/>
  <c r="F184" i="13"/>
  <c r="F211" i="13"/>
  <c r="F70" i="13"/>
  <c r="F85" i="13"/>
  <c r="F275" i="13"/>
  <c r="F31" i="13"/>
  <c r="F219" i="13"/>
  <c r="F62" i="13"/>
  <c r="F90" i="13"/>
  <c r="F65" i="13"/>
  <c r="F19" i="13"/>
  <c r="F263" i="13"/>
  <c r="F111" i="13"/>
  <c r="F179" i="13"/>
  <c r="F309" i="13"/>
  <c r="F234" i="13"/>
  <c r="F277" i="13"/>
  <c r="F40" i="13"/>
  <c r="F131" i="13"/>
  <c r="F152" i="13"/>
  <c r="F271" i="13"/>
  <c r="F75" i="13"/>
  <c r="F64" i="13"/>
  <c r="F300" i="13"/>
  <c r="F15" i="13"/>
  <c r="F23" i="13"/>
  <c r="F293" i="13"/>
  <c r="F214" i="13"/>
  <c r="F261" i="13"/>
  <c r="F7" i="13"/>
  <c r="F113" i="13"/>
  <c r="F80" i="13"/>
  <c r="F195" i="13"/>
  <c r="F82" i="13"/>
  <c r="F174" i="13"/>
  <c r="F251" i="13"/>
  <c r="F56" i="13"/>
  <c r="F141" i="13"/>
  <c r="F285" i="13"/>
  <c r="F36" i="13"/>
  <c r="F215" i="13"/>
  <c r="F273" i="13"/>
  <c r="F294" i="13"/>
  <c r="F239" i="13"/>
  <c r="F35" i="13"/>
  <c r="F259" i="13"/>
  <c r="F145" i="13"/>
  <c r="F86" i="13"/>
  <c r="F61" i="13"/>
  <c r="F73" i="13"/>
  <c r="F22" i="13"/>
  <c r="F255" i="13"/>
  <c r="F59" i="13"/>
  <c r="F21" i="13"/>
  <c r="F265" i="13"/>
  <c r="F34" i="13"/>
  <c r="F25" i="13"/>
  <c r="F233" i="13"/>
  <c r="F205" i="13"/>
  <c r="F245" i="13"/>
  <c r="F236" i="13"/>
  <c r="F297" i="13"/>
  <c r="F190" i="13"/>
  <c r="F105" i="13"/>
  <c r="F127" i="13"/>
  <c r="F282" i="13"/>
  <c r="F122" i="13"/>
  <c r="F125" i="13"/>
  <c r="F118" i="13"/>
  <c r="F107" i="13"/>
  <c r="F66" i="13"/>
  <c r="F140" i="13"/>
  <c r="F177" i="13"/>
  <c r="F97" i="13"/>
  <c r="F181" i="13"/>
  <c r="F168" i="13"/>
  <c r="F81" i="13"/>
  <c r="F161" i="13"/>
  <c r="F47" i="13"/>
  <c r="F52" i="13"/>
  <c r="F109" i="13"/>
  <c r="F200" i="13"/>
  <c r="F165" i="13"/>
  <c r="F68" i="13"/>
  <c r="F256" i="13"/>
  <c r="F137" i="13"/>
  <c r="F17" i="13"/>
  <c r="F223" i="13"/>
  <c r="F30" i="13"/>
  <c r="F292" i="13"/>
  <c r="F218" i="13"/>
  <c r="F266" i="13"/>
  <c r="F38" i="13"/>
  <c r="F53" i="13"/>
  <c r="F79" i="13"/>
  <c r="F148" i="13"/>
  <c r="F55" i="13"/>
  <c r="F204" i="13"/>
  <c r="F63" i="13"/>
  <c r="F209" i="13"/>
  <c r="F13" i="13"/>
  <c r="F201" i="13"/>
  <c r="F231" i="13"/>
  <c r="F102" i="13"/>
  <c r="F72" i="13"/>
  <c r="F16" i="13"/>
  <c r="F244" i="13"/>
  <c r="F45" i="13"/>
  <c r="F95" i="13"/>
  <c r="F286" i="13"/>
  <c r="F106" i="13"/>
  <c r="F162" i="13"/>
  <c r="F224" i="13"/>
  <c r="F247" i="13"/>
  <c r="F281" i="13"/>
  <c r="F117" i="13"/>
  <c r="F71" i="13"/>
  <c r="F119" i="13"/>
  <c r="F41" i="13"/>
  <c r="F197" i="13"/>
  <c r="F302" i="13"/>
  <c r="F96" i="13"/>
  <c r="F170" i="13"/>
  <c r="F242" i="13"/>
  <c r="F10" i="13"/>
  <c r="F128" i="13"/>
  <c r="F39" i="13"/>
  <c r="F93" i="13"/>
  <c r="F51" i="13"/>
  <c r="F221" i="13"/>
  <c r="F303" i="13"/>
  <c r="F121" i="13"/>
  <c r="F150" i="13"/>
  <c r="F199" i="13"/>
  <c r="F135" i="13"/>
  <c r="F172" i="13"/>
  <c r="F269" i="13"/>
  <c r="F185" i="13"/>
  <c r="F176" i="13"/>
  <c r="F299" i="13"/>
  <c r="F123" i="13"/>
  <c r="F189" i="13"/>
  <c r="F103" i="13"/>
  <c r="F42" i="13"/>
  <c r="F207" i="13"/>
  <c r="F178" i="13"/>
  <c r="F252" i="13"/>
  <c r="F144" i="13"/>
  <c r="F157" i="13"/>
  <c r="F74" i="13"/>
  <c r="F129" i="13"/>
  <c r="F274" i="13"/>
  <c r="F27" i="13"/>
  <c r="F272" i="13"/>
  <c r="F226" i="13"/>
  <c r="F295" i="13"/>
  <c r="F289" i="13"/>
  <c r="F291" i="13"/>
  <c r="F110" i="13"/>
  <c r="F203" i="13"/>
  <c r="F229" i="13"/>
  <c r="F258" i="13"/>
  <c r="F154" i="13"/>
  <c r="F130" i="13"/>
  <c r="F304" i="13"/>
  <c r="F149" i="13"/>
  <c r="F175" i="13"/>
  <c r="F253" i="13"/>
  <c r="F18" i="13"/>
  <c r="F159" i="13"/>
  <c r="F246" i="13"/>
  <c r="F290" i="13"/>
  <c r="F104" i="13"/>
  <c r="F241" i="13"/>
  <c r="F308" i="13"/>
  <c r="F306" i="13"/>
  <c r="F310" i="13"/>
  <c r="F50" i="13"/>
  <c r="F267" i="13"/>
  <c r="F46" i="13"/>
  <c r="F305" i="13"/>
  <c r="F132" i="13"/>
  <c r="F112" i="13"/>
  <c r="F296" i="13"/>
  <c r="F187" i="13"/>
  <c r="F188" i="13"/>
  <c r="F238" i="13"/>
  <c r="F248" i="13"/>
  <c r="F44" i="13"/>
  <c r="F37" i="13"/>
  <c r="F280" i="13"/>
  <c r="F217" i="13"/>
  <c r="F29" i="13"/>
  <c r="F78" i="13"/>
  <c r="F237" i="13"/>
  <c r="F26" i="13"/>
  <c r="F212" i="13"/>
  <c r="F193" i="13"/>
  <c r="F146" i="13"/>
  <c r="F278" i="13"/>
  <c r="F92" i="13"/>
  <c r="F89" i="13"/>
  <c r="F147" i="13"/>
  <c r="F142" i="13"/>
  <c r="F32" i="13"/>
  <c r="F54" i="13"/>
  <c r="F232" i="13"/>
  <c r="F33" i="13"/>
  <c r="F268" i="13"/>
  <c r="F9" i="13"/>
  <c r="F98" i="13"/>
  <c r="F167" i="13"/>
  <c r="F171" i="13"/>
  <c r="F91" i="13"/>
  <c r="F284" i="13"/>
  <c r="F206" i="13"/>
  <c r="F196" i="13"/>
  <c r="F100" i="13"/>
  <c r="F307" i="13"/>
  <c r="F67" i="13"/>
  <c r="F173" i="13"/>
  <c r="F153" i="13"/>
  <c r="F186" i="13"/>
  <c r="F208" i="13"/>
  <c r="F20" i="13"/>
  <c r="F216" i="13"/>
  <c r="F88" i="13"/>
  <c r="F49" i="13"/>
  <c r="F5" i="13"/>
</calcChain>
</file>

<file path=xl/sharedStrings.xml><?xml version="1.0" encoding="utf-8"?>
<sst xmlns="http://schemas.openxmlformats.org/spreadsheetml/2006/main" count="634" uniqueCount="626">
  <si>
    <t>01109</t>
  </si>
  <si>
    <t>01122</t>
  </si>
  <si>
    <t>01147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</si>
  <si>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</si>
  <si>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</si>
  <si>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</si>
  <si>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</si>
  <si>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</si>
  <si>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</si>
  <si>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</si>
  <si>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</si>
  <si>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</si>
  <si>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05402</t>
  </si>
  <si>
    <t>11001</t>
  </si>
  <si>
    <t>11051</t>
  </si>
  <si>
    <t>32361</t>
  </si>
  <si>
    <t>33212</t>
  </si>
  <si>
    <t>36400</t>
  </si>
  <si>
    <t>03050</t>
  </si>
  <si>
    <t>04019</t>
  </si>
  <si>
    <t>04069</t>
  </si>
  <si>
    <t>04127</t>
  </si>
  <si>
    <t>04129</t>
  </si>
  <si>
    <t>04222</t>
  </si>
  <si>
    <t>04228</t>
  </si>
  <si>
    <t>04246</t>
  </si>
  <si>
    <t>09206</t>
  </si>
  <si>
    <t>09209</t>
  </si>
  <si>
    <t>05121</t>
  </si>
  <si>
    <t>05313</t>
  </si>
  <si>
    <t>05323</t>
  </si>
  <si>
    <t>16050</t>
  </si>
  <si>
    <t>05401</t>
  </si>
  <si>
    <t>06037</t>
  </si>
  <si>
    <t>06098</t>
  </si>
  <si>
    <t>06101</t>
  </si>
  <si>
    <t>06112</t>
  </si>
  <si>
    <t>06117</t>
  </si>
  <si>
    <t>06119</t>
  </si>
  <si>
    <t>08404</t>
  </si>
  <si>
    <t>08458</t>
  </si>
  <si>
    <t>30303</t>
  </si>
  <si>
    <t>06103</t>
  </si>
  <si>
    <t>06114</t>
  </si>
  <si>
    <t>06122</t>
  </si>
  <si>
    <t>21302</t>
  </si>
  <si>
    <t>07002</t>
  </si>
  <si>
    <t>07035</t>
  </si>
  <si>
    <t>08122</t>
  </si>
  <si>
    <t>08130</t>
  </si>
  <si>
    <t>08401</t>
  </si>
  <si>
    <t>08402</t>
  </si>
  <si>
    <t>09013</t>
  </si>
  <si>
    <t>09075</t>
  </si>
  <si>
    <t>09102</t>
  </si>
  <si>
    <t>24019</t>
  </si>
  <si>
    <t>09207</t>
  </si>
  <si>
    <t>10003</t>
  </si>
  <si>
    <t>10050</t>
  </si>
  <si>
    <t>10065</t>
  </si>
  <si>
    <t>10070</t>
  </si>
  <si>
    <t>10309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</si>
  <si>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</si>
  <si>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</si>
  <si>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</si>
  <si>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</si>
  <si>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</si>
  <si>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</si>
  <si>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</si>
  <si>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</si>
  <si>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</si>
  <si>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</si>
  <si>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</si>
  <si>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</si>
  <si>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</si>
  <si>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</si>
  <si>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</si>
  <si>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14066</t>
  </si>
  <si>
    <t>14172</t>
  </si>
  <si>
    <t>25116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</si>
  <si>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</si>
  <si>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</si>
  <si>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</si>
  <si>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</si>
  <si>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</si>
  <si>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</si>
  <si>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</si>
  <si>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</si>
  <si>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</si>
  <si>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</si>
  <si>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</si>
  <si>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</si>
  <si>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</si>
  <si>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</si>
  <si>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</si>
  <si>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</si>
  <si>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17001</t>
  </si>
  <si>
    <t>17210</t>
  </si>
  <si>
    <t>17216</t>
  </si>
  <si>
    <t>17408</t>
  </si>
  <si>
    <t>27344</t>
  </si>
  <si>
    <t>37501</t>
  </si>
  <si>
    <t>17415</t>
  </si>
  <si>
    <t>17409</t>
  </si>
  <si>
    <t>17403</t>
  </si>
  <si>
    <t>27416</t>
  </si>
  <si>
    <t>17400</t>
  </si>
  <si>
    <t>17401</t>
  </si>
  <si>
    <t>17406</t>
  </si>
  <si>
    <t>17402</t>
  </si>
  <si>
    <t>17411</t>
  </si>
  <si>
    <t>17410</t>
  </si>
  <si>
    <t>17404</t>
  </si>
  <si>
    <t>17405</t>
  </si>
  <si>
    <t>17414</t>
  </si>
  <si>
    <t>17407</t>
  </si>
  <si>
    <t>17412</t>
  </si>
  <si>
    <t>17417</t>
  </si>
  <si>
    <t>31015</t>
  </si>
  <si>
    <t>31103</t>
  </si>
  <si>
    <t>17902</t>
  </si>
  <si>
    <t>17908</t>
  </si>
  <si>
    <t>31002</t>
  </si>
  <si>
    <t>31004</t>
  </si>
  <si>
    <t>31006</t>
  </si>
  <si>
    <t>31016</t>
  </si>
  <si>
    <t>31025</t>
  </si>
  <si>
    <t>31201</t>
  </si>
  <si>
    <t>31311</t>
  </si>
  <si>
    <t>18100</t>
  </si>
  <si>
    <t>18303</t>
  </si>
  <si>
    <t>18400</t>
  </si>
  <si>
    <t>18401</t>
  </si>
  <si>
    <t>18402</t>
  </si>
  <si>
    <t>23403</t>
  </si>
  <si>
    <t>27401</t>
  </si>
  <si>
    <t>23054</t>
  </si>
  <si>
    <t>27010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</si>
  <si>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</si>
  <si>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</si>
  <si>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</si>
  <si>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</si>
  <si>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</si>
  <si>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</si>
  <si>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</si>
  <si>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</si>
  <si>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</si>
  <si>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</si>
  <si>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</si>
  <si>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</si>
  <si>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</si>
  <si>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</si>
  <si>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</si>
  <si>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</si>
  <si>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</si>
  <si>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</si>
  <si>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</si>
  <si>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</si>
  <si>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</si>
  <si>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</si>
  <si>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</si>
  <si>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</si>
  <si>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</si>
  <si>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</si>
  <si>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</si>
  <si>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21401</t>
  </si>
  <si>
    <t>21303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</si>
  <si>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</si>
  <si>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</si>
  <si>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</si>
  <si>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</si>
  <si>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</si>
  <si>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</si>
  <si>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</si>
  <si>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</si>
  <si>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</si>
  <si>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23309</t>
  </si>
  <si>
    <t>23311</t>
  </si>
  <si>
    <t>23402</t>
  </si>
  <si>
    <t>23404</t>
  </si>
  <si>
    <t>24014</t>
  </si>
  <si>
    <t>27001</t>
  </si>
  <si>
    <t>34033</t>
  </si>
  <si>
    <t>36140</t>
  </si>
  <si>
    <t>37506</t>
  </si>
  <si>
    <t>24350</t>
  </si>
  <si>
    <t>27003</t>
  </si>
  <si>
    <t>29011</t>
  </si>
  <si>
    <t>29103</t>
  </si>
  <si>
    <t>29320</t>
  </si>
  <si>
    <t>31332</t>
  </si>
  <si>
    <t>32356</t>
  </si>
  <si>
    <t>32360</t>
  </si>
  <si>
    <t>32416</t>
  </si>
  <si>
    <t>27320</t>
  </si>
  <si>
    <t>27400</t>
  </si>
  <si>
    <t>34003</t>
  </si>
  <si>
    <t>34111</t>
  </si>
  <si>
    <t>36401</t>
  </si>
  <si>
    <t>24105</t>
  </si>
  <si>
    <t>24111</t>
  </si>
  <si>
    <t>24122</t>
  </si>
  <si>
    <t>24404</t>
  </si>
  <si>
    <t>24410</t>
  </si>
  <si>
    <t>25101</t>
  </si>
  <si>
    <t>27417</t>
  </si>
  <si>
    <t>25118</t>
  </si>
  <si>
    <t>25155</t>
  </si>
  <si>
    <t>25160</t>
  </si>
  <si>
    <t>25200</t>
  </si>
  <si>
    <t>26056</t>
  </si>
  <si>
    <t>26059</t>
  </si>
  <si>
    <t>26070</t>
  </si>
  <si>
    <t>27403</t>
  </si>
  <si>
    <t>27402</t>
  </si>
  <si>
    <t>27404</t>
  </si>
  <si>
    <t>34002</t>
  </si>
  <si>
    <t>27083</t>
  </si>
  <si>
    <t>27019</t>
  </si>
  <si>
    <t>27343</t>
  </si>
  <si>
    <t>27905</t>
  </si>
  <si>
    <t>28010</t>
  </si>
  <si>
    <t>28137</t>
  </si>
  <si>
    <t>28144</t>
  </si>
  <si>
    <t>28149</t>
  </si>
  <si>
    <t>29100</t>
  </si>
  <si>
    <t>29101</t>
  </si>
  <si>
    <t>29311</t>
  </si>
  <si>
    <t>29317</t>
  </si>
  <si>
    <t>31401</t>
  </si>
  <si>
    <t>37504</t>
  </si>
  <si>
    <t>37505</t>
  </si>
  <si>
    <t>37507</t>
  </si>
  <si>
    <t>30002</t>
  </si>
  <si>
    <t>30029</t>
  </si>
  <si>
    <t>30031</t>
  </si>
  <si>
    <t>31306</t>
  </si>
  <si>
    <t>31330</t>
  </si>
  <si>
    <t>31063</t>
  </si>
  <si>
    <t>32081</t>
  </si>
  <si>
    <t>32325</t>
  </si>
  <si>
    <t>32363</t>
  </si>
  <si>
    <t>32354</t>
  </si>
  <si>
    <t>32358</t>
  </si>
  <si>
    <t>32326</t>
  </si>
  <si>
    <t>32414</t>
  </si>
  <si>
    <t>33036</t>
  </si>
  <si>
    <t>33049</t>
  </si>
  <si>
    <t>33070</t>
  </si>
  <si>
    <t>33115</t>
  </si>
  <si>
    <t>38265</t>
  </si>
  <si>
    <t>38320</t>
  </si>
  <si>
    <t>38324</t>
  </si>
  <si>
    <t>32123</t>
  </si>
  <si>
    <t>32312</t>
  </si>
  <si>
    <t>32362</t>
  </si>
  <si>
    <t>32901</t>
  </si>
  <si>
    <t>32907</t>
  </si>
  <si>
    <t>33030</t>
  </si>
  <si>
    <t>33183</t>
  </si>
  <si>
    <t>33202</t>
  </si>
  <si>
    <t>33205</t>
  </si>
  <si>
    <t>33206</t>
  </si>
  <si>
    <t>33207</t>
  </si>
  <si>
    <t>33211</t>
  </si>
  <si>
    <t>34307</t>
  </si>
  <si>
    <t>34401</t>
  </si>
  <si>
    <t>34402</t>
  </si>
  <si>
    <t>34324</t>
  </si>
  <si>
    <t>35200</t>
  </si>
  <si>
    <t>36101</t>
  </si>
  <si>
    <t>36250</t>
  </si>
  <si>
    <t>36300</t>
  </si>
  <si>
    <t>36402</t>
  </si>
  <si>
    <t>37502</t>
  </si>
  <si>
    <t>37503</t>
  </si>
  <si>
    <t>39003</t>
  </si>
  <si>
    <t>38126</t>
  </si>
  <si>
    <t>38264</t>
  </si>
  <si>
    <t>38267</t>
  </si>
  <si>
    <t>38322</t>
  </si>
  <si>
    <t>38300</t>
  </si>
  <si>
    <t>38301</t>
  </si>
  <si>
    <t>38302</t>
  </si>
  <si>
    <t>38304</t>
  </si>
  <si>
    <t>38306</t>
  </si>
  <si>
    <t>38308</t>
  </si>
  <si>
    <t>39002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</si>
  <si>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</si>
  <si>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</si>
  <si>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</si>
  <si>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</si>
  <si>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</si>
  <si>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</si>
  <si>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</si>
  <si>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</si>
  <si>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</si>
  <si>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</si>
  <si>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</si>
  <si>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</si>
  <si>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</si>
  <si>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CCDDD</t>
  </si>
  <si>
    <t>Roosevelt</t>
  </si>
  <si>
    <t>Arlington</t>
  </si>
  <si>
    <t>Clarkston</t>
  </si>
  <si>
    <t>Aberdeen</t>
  </si>
  <si>
    <t>Wenatchee</t>
  </si>
  <si>
    <t>Vancouver</t>
  </si>
  <si>
    <t>Adna</t>
  </si>
  <si>
    <t>Bellevue</t>
  </si>
  <si>
    <t>Evergreen (Clark)</t>
  </si>
  <si>
    <t>Bellingham</t>
  </si>
  <si>
    <t>Battle Ground</t>
  </si>
  <si>
    <t>Bethel</t>
  </si>
  <si>
    <t>Blaine</t>
  </si>
  <si>
    <t>Bremerton</t>
  </si>
  <si>
    <t>North Franklin</t>
  </si>
  <si>
    <t>Camas</t>
  </si>
  <si>
    <t>Centralia</t>
  </si>
  <si>
    <t>Chehalis</t>
  </si>
  <si>
    <t>Colville</t>
  </si>
  <si>
    <t>Deer Park</t>
  </si>
  <si>
    <t>Elma</t>
  </si>
  <si>
    <t>East Valley (Spok</t>
  </si>
  <si>
    <t>Eatonville</t>
  </si>
  <si>
    <t>Edmonds</t>
  </si>
  <si>
    <t>Enumclaw</t>
  </si>
  <si>
    <t>Coupeville</t>
  </si>
  <si>
    <t>Chimacum</t>
  </si>
  <si>
    <t>Seattle</t>
  </si>
  <si>
    <t>Federal Way</t>
  </si>
  <si>
    <t>Ferndale</t>
  </si>
  <si>
    <t>Highline</t>
  </si>
  <si>
    <t>Renton</t>
  </si>
  <si>
    <t>Hockinson</t>
  </si>
  <si>
    <t>Snoqualmie Valley</t>
  </si>
  <si>
    <t>Kent</t>
  </si>
  <si>
    <t>Hoquiam</t>
  </si>
  <si>
    <t>Kiona Benton</t>
  </si>
  <si>
    <t>Longview</t>
  </si>
  <si>
    <t>Mabton</t>
  </si>
  <si>
    <t>Mary M Knight</t>
  </si>
  <si>
    <t>Marysville</t>
  </si>
  <si>
    <t>Meridian</t>
  </si>
  <si>
    <t>Montesano</t>
  </si>
  <si>
    <t>Morton</t>
  </si>
  <si>
    <t>Moses Lake</t>
  </si>
  <si>
    <t>Mount Baker</t>
  </si>
  <si>
    <t>Napavine</t>
  </si>
  <si>
    <t>Nine Mile Falls</t>
  </si>
  <si>
    <t>Nooksack Valley</t>
  </si>
  <si>
    <t>North Beach</t>
  </si>
  <si>
    <t>Puyallup</t>
  </si>
  <si>
    <t>North River</t>
  </si>
  <si>
    <t>Clover Park</t>
  </si>
  <si>
    <t>North Thurston</t>
  </si>
  <si>
    <t>Northshore</t>
  </si>
  <si>
    <t>White River</t>
  </si>
  <si>
    <t>Oak Harbor</t>
  </si>
  <si>
    <t>Mt Vernon</t>
  </si>
  <si>
    <t>Everett</t>
  </si>
  <si>
    <t>Mukilteo</t>
  </si>
  <si>
    <t>Oakville</t>
  </si>
  <si>
    <t>Ocosta</t>
  </si>
  <si>
    <t>Lakewood</t>
  </si>
  <si>
    <t>Sultan</t>
  </si>
  <si>
    <t>Granite Falls</t>
  </si>
  <si>
    <t>Spokane</t>
  </si>
  <si>
    <t>Olympia</t>
  </si>
  <si>
    <t>Mead</t>
  </si>
  <si>
    <t>Central Valley</t>
  </si>
  <si>
    <t>Cheney</t>
  </si>
  <si>
    <t>Pasco</t>
  </si>
  <si>
    <t>Pe Ell</t>
  </si>
  <si>
    <t>Quinault</t>
  </si>
  <si>
    <t>Rainier</t>
  </si>
  <si>
    <t>Raymond</t>
  </si>
  <si>
    <t>Ridgefield</t>
  </si>
  <si>
    <t>Rochester</t>
  </si>
  <si>
    <t>Sedro Woolley</t>
  </si>
  <si>
    <t>Shelton</t>
  </si>
  <si>
    <t>South Bend</t>
  </si>
  <si>
    <t>Sunnyside</t>
  </si>
  <si>
    <t>Tacoma</t>
  </si>
  <si>
    <t>Walla Walla</t>
  </si>
  <si>
    <t>Tenino</t>
  </si>
  <si>
    <t>Tumwater</t>
  </si>
  <si>
    <t>Washougal</t>
  </si>
  <si>
    <t>Lynden</t>
  </si>
  <si>
    <t>Wellpinit</t>
  </si>
  <si>
    <t>West Valley (Spok</t>
  </si>
  <si>
    <t>White Pass</t>
  </si>
  <si>
    <t>Willapa Valley</t>
  </si>
  <si>
    <t>Yakima</t>
  </si>
  <si>
    <t>Selah</t>
  </si>
  <si>
    <t>Winlock</t>
  </si>
  <si>
    <t>Grandview</t>
  </si>
  <si>
    <t>Yelm</t>
  </si>
  <si>
    <t>District</t>
  </si>
  <si>
    <t>Washtucna</t>
  </si>
  <si>
    <t>Benge</t>
  </si>
  <si>
    <t>Othello</t>
  </si>
  <si>
    <t>Lind</t>
  </si>
  <si>
    <t>Ritzville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</si>
  <si>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</si>
  <si>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</si>
  <si>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</si>
  <si>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</si>
  <si>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</si>
  <si>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</si>
  <si>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</si>
  <si>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</si>
  <si>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</si>
  <si>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</si>
  <si>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</si>
  <si>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</si>
  <si>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Port Angeles</t>
  </si>
  <si>
    <t>Crescent</t>
  </si>
  <si>
    <t>Sequim</t>
  </si>
  <si>
    <t>Cape Flattery</t>
  </si>
  <si>
    <t>Quillayute Valley</t>
  </si>
  <si>
    <t>Lacenter</t>
  </si>
  <si>
    <t>Green Mountain</t>
  </si>
  <si>
    <t>Dayton</t>
  </si>
  <si>
    <t>Starbuck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</si>
  <si>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</si>
  <si>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</si>
  <si>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</si>
  <si>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</si>
  <si>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</si>
  <si>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</si>
  <si>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</si>
  <si>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</si>
  <si>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</si>
  <si>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</si>
  <si>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</si>
  <si>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</si>
  <si>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</si>
  <si>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</si>
  <si>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</si>
  <si>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</si>
  <si>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</si>
  <si>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</si>
  <si>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</si>
  <si>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</si>
  <si>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</si>
  <si>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</si>
  <si>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</si>
  <si>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</si>
  <si>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</si>
  <si>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Ephrata</t>
  </si>
  <si>
    <t>Wilson Creek</t>
  </si>
  <si>
    <t>Grand Coulee Dam</t>
  </si>
  <si>
    <t>Mc Cleary</t>
  </si>
  <si>
    <t>Taholah</t>
  </si>
  <si>
    <t>Cosmopolis</t>
  </si>
  <si>
    <t>Satsop</t>
  </si>
  <si>
    <t>Wishkah Valley</t>
  </si>
  <si>
    <t>South Whidbey</t>
  </si>
  <si>
    <t>Queets-Clearwater</t>
  </si>
  <si>
    <t>Brinnon</t>
  </si>
  <si>
    <t>Quilcene</t>
  </si>
  <si>
    <t>Port Townsend</t>
  </si>
  <si>
    <t>Mercer Island</t>
  </si>
  <si>
    <t>Vashon Island</t>
  </si>
  <si>
    <t>Skykomish</t>
  </si>
  <si>
    <t>Tukwila</t>
  </si>
  <si>
    <t>Riverview</t>
  </si>
  <si>
    <t>Auburn</t>
  </si>
  <si>
    <t>Tahoma</t>
  </si>
  <si>
    <t>Issaquah</t>
  </si>
  <si>
    <t>Shoreline</t>
  </si>
  <si>
    <t>Lake Washington</t>
  </si>
  <si>
    <t>Summit Sierra Charter</t>
  </si>
  <si>
    <t>Rainier Prep Charter</t>
  </si>
  <si>
    <t>Bainbridge</t>
  </si>
  <si>
    <t>North Kitsap</t>
  </si>
  <si>
    <t>Central Kitsap</t>
  </si>
  <si>
    <t>South Kitsap</t>
  </si>
  <si>
    <t>Suquamish Tribal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</si>
  <si>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</si>
  <si>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</si>
  <si>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</si>
  <si>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</si>
  <si>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</si>
  <si>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</si>
  <si>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</si>
  <si>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</si>
  <si>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</si>
  <si>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</si>
  <si>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</si>
  <si>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</si>
  <si>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Goldendale</t>
  </si>
  <si>
    <t>White Salmon</t>
  </si>
  <si>
    <t>Lyle</t>
  </si>
  <si>
    <t>Evaline</t>
  </si>
  <si>
    <t>Mossyrock</t>
  </si>
  <si>
    <t>Boistfort</t>
  </si>
  <si>
    <t>Toledo</t>
  </si>
  <si>
    <t>Onalaska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</si>
  <si>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</si>
  <si>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</si>
  <si>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</si>
  <si>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</si>
  <si>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</si>
  <si>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</si>
  <si>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</si>
  <si>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</si>
  <si>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</si>
  <si>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</si>
  <si>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</si>
  <si>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</si>
  <si>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</si>
  <si>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</si>
  <si>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</si>
  <si>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</si>
  <si>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</si>
  <si>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</si>
  <si>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</si>
  <si>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</si>
  <si>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</si>
  <si>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</si>
  <si>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Naselle Grays Riv</t>
  </si>
  <si>
    <t>Newport</t>
  </si>
  <si>
    <t>Cusick</t>
  </si>
  <si>
    <t>Selkirk</t>
  </si>
  <si>
    <t>Steilacoom Hist.</t>
  </si>
  <si>
    <t>Carbonado</t>
  </si>
  <si>
    <t>University Place</t>
  </si>
  <si>
    <t>Sumner</t>
  </si>
  <si>
    <t>Dieringer</t>
  </si>
  <si>
    <t>Orting</t>
  </si>
  <si>
    <t>Peninsula</t>
  </si>
  <si>
    <t>Franklin Pierce</t>
  </si>
  <si>
    <t>Fife</t>
  </si>
  <si>
    <t>Summit Olympus Charter</t>
  </si>
  <si>
    <t>Shaw</t>
  </si>
  <si>
    <t>Orcas</t>
  </si>
  <si>
    <t>Lopez</t>
  </si>
  <si>
    <t>San Juan</t>
  </si>
  <si>
    <t>Concrete</t>
  </si>
  <si>
    <t>Burlington Edison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</si>
  <si>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</si>
  <si>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</si>
  <si>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</si>
  <si>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</si>
  <si>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</si>
  <si>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</si>
  <si>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</si>
  <si>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Lake Stevens</t>
  </si>
  <si>
    <t>Index</t>
  </si>
  <si>
    <t>Monroe</t>
  </si>
  <si>
    <t>Snohomish</t>
  </si>
  <si>
    <t>Darrington</t>
  </si>
  <si>
    <t>Stanwood</t>
  </si>
  <si>
    <t>Orchard Prairie</t>
  </si>
  <si>
    <t>Great Northern</t>
  </si>
  <si>
    <t>Medical Lake</t>
  </si>
  <si>
    <t>Freeman</t>
  </si>
  <si>
    <t>Liberty</t>
  </si>
  <si>
    <t>Riverside</t>
  </si>
  <si>
    <t>Spokane Int'l Charter</t>
  </si>
  <si>
    <t>Pride Prep Charter</t>
  </si>
  <si>
    <t>Onion Creek</t>
  </si>
  <si>
    <t>Chewelah</t>
  </si>
  <si>
    <t>Valley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</si>
  <si>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</si>
  <si>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</si>
  <si>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</si>
  <si>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</si>
  <si>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</si>
  <si>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</si>
  <si>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</si>
  <si>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Griffin</t>
  </si>
  <si>
    <t>Wahkiakum</t>
  </si>
  <si>
    <t>Dixie</t>
  </si>
  <si>
    <t>College Place</t>
  </si>
  <si>
    <t>Touchet</t>
  </si>
  <si>
    <t>Columbia (Walla)</t>
  </si>
  <si>
    <t>Waitsburg</t>
  </si>
  <si>
    <t>Prescott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</si>
  <si>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</si>
  <si>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</si>
  <si>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</si>
  <si>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</si>
  <si>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</si>
  <si>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</si>
  <si>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</si>
  <si>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</si>
  <si>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</si>
  <si>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</si>
  <si>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</si>
  <si>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</si>
  <si>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</si>
  <si>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</si>
  <si>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</si>
  <si>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East Valley (Yak)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</si>
  <si>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</si>
  <si>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</si>
  <si>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</si>
  <si>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</si>
  <si>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</si>
  <si>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</si>
  <si>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</si>
  <si>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State Summary</t>
  </si>
  <si>
    <t>Total Full Enrollment</t>
  </si>
  <si>
    <t>17905</t>
  </si>
  <si>
    <t>Summit Atlas Charter</t>
  </si>
  <si>
    <t>17910</t>
  </si>
  <si>
    <t>Green Dot Seattle Charter</t>
  </si>
  <si>
    <t>17911</t>
  </si>
  <si>
    <t>Impact Charter</t>
  </si>
  <si>
    <t>36901</t>
  </si>
  <si>
    <t>Willow Charter</t>
  </si>
  <si>
    <t>50% of 
Enrollment</t>
  </si>
  <si>
    <t xml:space="preserve">Census 
Poverty </t>
  </si>
  <si>
    <t>LEAID</t>
  </si>
  <si>
    <t>High-Needs LEA</t>
  </si>
  <si>
    <t>High-Needs 
LEA</t>
  </si>
  <si>
    <t>High-Poverty LEA</t>
  </si>
  <si>
    <t>High-Poverty
LEA</t>
  </si>
  <si>
    <t>Per Pupil State Funds</t>
  </si>
  <si>
    <t>20% of 
Enrollment</t>
  </si>
  <si>
    <t>FY 2019</t>
  </si>
  <si>
    <t>FY 2021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</si>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</sst>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sz val="10"/>
      <name val="DUTCH"/>
    </font>
    <font>
      <sz val="8"/>
      <name val="Courier"/>
      <family val="3"/>
    </font>
    <font>
      <b/>
      <i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 applyNumberFormat="1" applyFont="1"/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43" fontId="0" fillId="0" borderId="0" xfId="0" applyNumberFormat="1" applyBorder="1"/>
    <xf numFmtId="10" fontId="0" fillId="0" borderId="0" xfId="2" applyNumberFormat="1" applyFont="1" applyBorder="1"/>
    <xf numFmtId="0" fontId="4" fillId="0" borderId="1" xfId="0" applyNumberFormat="1" applyFont="1" applyFill="1" applyBorder="1"/>
    <xf numFmtId="10" fontId="0" fillId="0" borderId="1" xfId="2" applyNumberFormat="1" applyFont="1" applyBorder="1"/>
    <xf numFmtId="0" fontId="2" fillId="0" borderId="5" xfId="0" applyFont="1" applyBorder="1"/>
    <xf numFmtId="0" fontId="0" fillId="0" borderId="0" xfId="0" applyFill="1" applyBorder="1"/>
    <xf numFmtId="43" fontId="2" fillId="0" borderId="6" xfId="0" applyNumberFormat="1" applyFont="1" applyBorder="1" applyAlignment="1">
      <alignment horizontal="center"/>
    </xf>
    <xf numFmtId="10" fontId="2" fillId="0" borderId="7" xfId="2" applyNumberFormat="1" applyFont="1" applyBorder="1"/>
    <xf numFmtId="43" fontId="10" fillId="2" borderId="8" xfId="0" applyNumberFormat="1" applyFont="1" applyFill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10" fillId="5" borderId="8" xfId="0" applyNumberFormat="1" applyFont="1" applyFill="1" applyBorder="1"/>
    <xf numFmtId="43" fontId="10" fillId="0" borderId="10" xfId="0" applyNumberFormat="1" applyFont="1" applyFill="1" applyBorder="1"/>
    <xf numFmtId="0" fontId="2" fillId="0" borderId="7" xfId="0" quotePrefix="1" applyFont="1" applyBorder="1"/>
    <xf numFmtId="43" fontId="2" fillId="0" borderId="8" xfId="0" applyNumberFormat="1" applyFont="1" applyBorder="1" applyAlignment="1">
      <alignment horizontal="center"/>
    </xf>
    <xf numFmtId="0" fontId="4" fillId="0" borderId="0" xfId="0" applyNumberFormat="1" applyFont="1" applyFill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quotePrefix="1" applyFont="1" applyBorder="1"/>
    <xf numFmtId="49" fontId="4" fillId="0" borderId="0" xfId="0" applyNumberFormat="1" applyFont="1" applyFill="1" applyBorder="1"/>
    <xf numFmtId="0" fontId="4" fillId="0" borderId="0" xfId="0" quotePrefix="1" applyNumberFormat="1" applyFont="1" applyFill="1" applyBorder="1"/>
    <xf numFmtId="0" fontId="4" fillId="0" borderId="0" xfId="0" quotePrefix="1" applyFont="1" applyFill="1" applyBorder="1"/>
    <xf numFmtId="0" fontId="4" fillId="0" borderId="0" xfId="0" quotePrefix="1" applyFont="1" applyBorder="1"/>
    <xf numFmtId="0" fontId="0" fillId="0" borderId="0" xfId="0" quotePrefix="1" applyBorder="1"/>
    <xf numFmtId="0" fontId="2" fillId="0" borderId="5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2" fillId="0" borderId="8" xfId="0" quotePrefix="1" applyFont="1" applyBorder="1"/>
    <xf numFmtId="0" fontId="4" fillId="0" borderId="10" xfId="0" applyNumberFormat="1" applyFont="1" applyFill="1" applyBorder="1"/>
    <xf numFmtId="0" fontId="4" fillId="0" borderId="10" xfId="0" applyFont="1" applyFill="1" applyBorder="1"/>
    <xf numFmtId="0" fontId="3" fillId="0" borderId="10" xfId="0" applyFont="1" applyBorder="1"/>
    <xf numFmtId="0" fontId="0" fillId="0" borderId="10" xfId="0" applyBorder="1"/>
    <xf numFmtId="0" fontId="4" fillId="0" borderId="12" xfId="0" applyNumberFormat="1" applyFont="1" applyFill="1" applyBorder="1"/>
    <xf numFmtId="0" fontId="0" fillId="0" borderId="1" xfId="0" applyBorder="1"/>
    <xf numFmtId="0" fontId="4" fillId="0" borderId="1" xfId="0" quotePrefix="1" applyFont="1" applyBorder="1" applyAlignment="1">
      <alignment horizontal="left"/>
    </xf>
    <xf numFmtId="43" fontId="3" fillId="0" borderId="13" xfId="0" applyNumberFormat="1" applyFont="1" applyBorder="1"/>
    <xf numFmtId="44" fontId="0" fillId="0" borderId="0" xfId="65" applyFont="1"/>
    <xf numFmtId="44" fontId="2" fillId="6" borderId="5" xfId="65" applyFont="1" applyFill="1" applyBorder="1" applyAlignment="1">
      <alignment horizontal="center"/>
    </xf>
    <xf numFmtId="44" fontId="2" fillId="0" borderId="5" xfId="65" applyFont="1" applyFill="1" applyBorder="1" applyAlignment="1">
      <alignment horizontal="center" vertical="center" wrapText="1"/>
    </xf>
    <xf numFmtId="44" fontId="0" fillId="0" borderId="13" xfId="65" applyFont="1" applyBorder="1"/>
    <xf numFmtId="44" fontId="0" fillId="0" borderId="15" xfId="65" applyFont="1" applyBorder="1"/>
    <xf numFmtId="0" fontId="2" fillId="0" borderId="0" xfId="0" applyFont="1" applyAlignment="1">
      <alignment horizontal="center"/>
    </xf>
    <xf numFmtId="44" fontId="2" fillId="0" borderId="5" xfId="65" applyFont="1" applyFill="1" applyBorder="1" applyAlignment="1">
      <alignment horizontal="center"/>
    </xf>
    <xf numFmtId="44" fontId="2" fillId="7" borderId="5" xfId="65" applyFont="1" applyFill="1" applyBorder="1" applyAlignment="1">
      <alignment horizontal="center"/>
    </xf>
    <xf numFmtId="43" fontId="0" fillId="0" borderId="13" xfId="66" applyFont="1" applyBorder="1"/>
    <xf numFmtId="43" fontId="0" fillId="0" borderId="15" xfId="66" applyFont="1" applyBorder="1"/>
    <xf numFmtId="43" fontId="2" fillId="0" borderId="14" xfId="66" applyFont="1" applyBorder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4" fontId="3" fillId="0" borderId="0" xfId="65" applyFont="1"/>
    <xf numFmtId="43" fontId="3" fillId="0" borderId="15" xfId="0" applyNumberFormat="1" applyFont="1" applyBorder="1"/>
    <xf numFmtId="44" fontId="2" fillId="6" borderId="5" xfId="65" applyFont="1" applyFill="1" applyBorder="1"/>
    <xf numFmtId="44" fontId="2" fillId="8" borderId="5" xfId="65" applyFont="1" applyFill="1" applyBorder="1"/>
    <xf numFmtId="44" fontId="2" fillId="9" borderId="5" xfId="65" applyFont="1" applyFill="1" applyBorder="1"/>
    <xf numFmtId="44" fontId="2" fillId="9" borderId="5" xfId="65" applyFont="1" applyFill="1" applyBorder="1" applyAlignment="1">
      <alignment horizontal="center"/>
    </xf>
  </cellXfs>
  <cellStyles count="67">
    <cellStyle name="Comma" xfId="66" builtinId="3"/>
    <cellStyle name="Comma 10" xfId="64" xr:uid="{64041668-417A-42E4-9D70-F03242ADE4B5}"/>
    <cellStyle name="Comma 11" xfId="4" xr:uid="{D09F89DC-832D-439E-95E9-67D86CD1AFC9}"/>
    <cellStyle name="Comma 2" xfId="5" xr:uid="{8763C1B3-41B9-4959-A25E-44CD2DA44BD2}"/>
    <cellStyle name="Comma 2 2" xfId="19" xr:uid="{BD689D61-FD31-4824-9BC0-5FC9D8D04060}"/>
    <cellStyle name="Comma 3" xfId="12" xr:uid="{CF78CB0F-644C-440F-B846-83052E097B8A}"/>
    <cellStyle name="Comma 3 2" xfId="18" xr:uid="{16BA5B10-A394-4153-B1F7-5FE3249E78BE}"/>
    <cellStyle name="Comma 4" xfId="16" xr:uid="{26206F95-87E0-4D6B-804A-005E519D9888}"/>
    <cellStyle name="Comma 5" xfId="49" xr:uid="{4EC5A3D9-B9A9-49AA-B43E-16C2FFBDD5EF}"/>
    <cellStyle name="Comma 6" xfId="51" xr:uid="{83D6BACF-792D-4873-B857-93B8BD929B7B}"/>
    <cellStyle name="Comma 7" xfId="53" xr:uid="{B982C93F-CB00-4595-B71E-B9F81D56F4C1}"/>
    <cellStyle name="Comma 8" xfId="55" xr:uid="{7EBDDBE2-97DA-43C2-80A9-91229CBE0D53}"/>
    <cellStyle name="Comma 9" xfId="57" xr:uid="{F730CE86-836A-49CC-A704-116FCB0D1DC9}"/>
    <cellStyle name="Currency" xfId="65" builtinId="4"/>
    <cellStyle name="Currency 2" xfId="46" xr:uid="{E4263B5F-EC2D-4DFB-BB0E-E8586F3AF10C}"/>
    <cellStyle name="Currency 3" xfId="6" xr:uid="{7BE06794-A48C-4E4E-8E3C-56CAC82EC624}"/>
    <cellStyle name="Heading 4 2" xfId="20" xr:uid="{369DD6A3-BFF4-4AF3-B6DD-2B430DF7136B}"/>
    <cellStyle name="Normal" xfId="0" builtinId="0"/>
    <cellStyle name="Normal 10" xfId="21" xr:uid="{0722116D-B9D7-4944-BE83-8F8E071E4B85}"/>
    <cellStyle name="Normal 11" xfId="22" xr:uid="{CA6A2B35-00FD-4A96-9F3F-9CCE4526580E}"/>
    <cellStyle name="Normal 12" xfId="23" xr:uid="{BCA6B478-8D76-4F2F-8310-68C541C4CB95}"/>
    <cellStyle name="Normal 13" xfId="24" xr:uid="{AF50382A-6842-4C9F-A6A3-C56BAC6AD20F}"/>
    <cellStyle name="Normal 14" xfId="25" xr:uid="{94C3101D-DF60-42A3-83B2-59D4CD1D0CEA}"/>
    <cellStyle name="Normal 15" xfId="26" xr:uid="{2A9DC91F-75DD-4FE6-9F45-82F45BD8DD0A}"/>
    <cellStyle name="Normal 16" xfId="48" xr:uid="{0F2B14FB-F812-499E-A36B-AA23CCD30553}"/>
    <cellStyle name="Normal 17" xfId="27" xr:uid="{0298874E-7470-44D0-A2DA-09814F3A80EF}"/>
    <cellStyle name="Normal 18" xfId="50" xr:uid="{BE7B9F5C-4E57-41B3-951B-83E8708496F8}"/>
    <cellStyle name="Normal 19" xfId="52" xr:uid="{7B9B945C-6A34-47C5-BE79-FAEACCA94284}"/>
    <cellStyle name="Normal 2" xfId="7" xr:uid="{B7473AE9-203B-4C38-83DB-785A0444E9FE}"/>
    <cellStyle name="Normal 2 2" xfId="28" xr:uid="{11B4443A-7B2E-4D15-B7C5-D0777C015744}"/>
    <cellStyle name="Normal 2 2 2" xfId="61" xr:uid="{13994569-CF72-401A-B6A9-7F9470141B31}"/>
    <cellStyle name="Normal 2 3" xfId="29" xr:uid="{548E108D-3A9B-49AC-9CB8-DD5BD3B073A3}"/>
    <cellStyle name="Normal 2 4" xfId="58" xr:uid="{8660EF8F-E508-485C-BA22-FAB224F60206}"/>
    <cellStyle name="Normal 2 8" xfId="30" xr:uid="{F4909420-2AFA-4FB3-9C50-C9E370C87F5A}"/>
    <cellStyle name="Normal 20" xfId="54" xr:uid="{20CCD5B0-9319-41A7-8786-093BA9A832BF}"/>
    <cellStyle name="Normal 21" xfId="56" xr:uid="{55125DE6-8353-4B41-871E-B5160CEC4749}"/>
    <cellStyle name="Normal 22" xfId="3" xr:uid="{6D8DAD4B-D1DC-4AC7-88D4-50AE34564056}"/>
    <cellStyle name="Normal 3" xfId="1" xr:uid="{00000000-0005-0000-0000-000002000000}"/>
    <cellStyle name="Normal 3 2" xfId="15" xr:uid="{04BD8B75-00CA-4415-9942-A9046FB0D936}"/>
    <cellStyle name="Normal 3 2 2" xfId="62" xr:uid="{2BA92AFC-AD45-405D-9EBC-897B24C7AF3F}"/>
    <cellStyle name="Normal 3 3" xfId="31" xr:uid="{DEFCFDEE-7F17-4BD8-8305-7C06BE74B658}"/>
    <cellStyle name="Normal 3 4" xfId="59" xr:uid="{9E353266-A8A4-45F4-9673-34DBF650106D}"/>
    <cellStyle name="Normal 3 5" xfId="8" xr:uid="{D9B13FF9-EA9F-4A5E-8C95-27B9748E999A}"/>
    <cellStyle name="Normal 4" xfId="14" xr:uid="{2F3991DB-2D3C-4FD7-818B-736AA355A6CE}"/>
    <cellStyle name="Normal 4 2" xfId="32" xr:uid="{47BE7DFA-03A4-462E-BF37-15F962CCDE38}"/>
    <cellStyle name="Normal 4 2 2" xfId="63" xr:uid="{1DC701FB-DBAB-4A4D-8670-C6853F0ABE44}"/>
    <cellStyle name="Normal 4 3" xfId="33" xr:uid="{3A3C3BE0-5EEC-42D9-BA2C-B2A4D3B43DD9}"/>
    <cellStyle name="Normal 4 4" xfId="34" xr:uid="{685B981B-15F2-48C4-AF23-051E8936F9BE}"/>
    <cellStyle name="Normal 4 5" xfId="60" xr:uid="{226D47B0-C66E-4FA7-B65C-8632490FDA71}"/>
    <cellStyle name="Normal 5" xfId="35" xr:uid="{B754DB7F-AB53-48CE-BA7E-86F50633D117}"/>
    <cellStyle name="Normal 5 2" xfId="36" xr:uid="{5E238C88-B5FD-44DD-AC29-C03493356EF5}"/>
    <cellStyle name="Normal 5 3" xfId="37" xr:uid="{1472298D-4606-462E-A3EA-D519F0CEF222}"/>
    <cellStyle name="Normal 6" xfId="38" xr:uid="{32C94E25-A448-4BE6-B74C-4A3DB39BFF76}"/>
    <cellStyle name="Normal 6 2" xfId="39" xr:uid="{3493B146-9921-48B1-821E-600F400C76E4}"/>
    <cellStyle name="Normal 6 3" xfId="40" xr:uid="{B5AE700D-FE5F-4542-91DD-07CB96AC5074}"/>
    <cellStyle name="Normal 7" xfId="41" xr:uid="{764ABBC6-DA2D-4A32-B38D-756B38140C5E}"/>
    <cellStyle name="Normal 7 2" xfId="42" xr:uid="{2D1447CA-A872-4FC7-8F67-774DF0003D12}"/>
    <cellStyle name="Normal 7 3" xfId="43" xr:uid="{146FEDD4-FC56-45B5-9955-21F0A98D79E9}"/>
    <cellStyle name="Normal 8" xfId="44" xr:uid="{9D31D04C-B203-4C61-A29A-A03037854152}"/>
    <cellStyle name="Normal 9" xfId="45" xr:uid="{8337ADA3-B13A-4D3F-9239-21E4CF0B8BA4}"/>
    <cellStyle name="Percent" xfId="2" builtinId="5"/>
    <cellStyle name="Percent 2" xfId="10" xr:uid="{D8E604B5-F48C-4242-846B-6386435A8CCC}"/>
    <cellStyle name="Percent 2 2" xfId="47" xr:uid="{0B2EDF4F-E876-49A1-A43B-7D0EAC10B519}"/>
    <cellStyle name="Percent 3" xfId="11" xr:uid="{5D554466-484B-4021-AFF2-85ED628632B1}"/>
    <cellStyle name="Percent 4" xfId="13" xr:uid="{AA8E5AA0-5AA3-4A0C-B461-F72B44B54A24}"/>
    <cellStyle name="Percent 5" xfId="17" xr:uid="{FA421907-F9D0-4259-A133-62EBAED62D10}"/>
    <cellStyle name="Percent 6" xfId="9" xr:uid="{6886AF12-8628-4C1D-B844-B0F805821E2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Michelle/2022%20Session/Multi-Year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List"/>
      <sheetName val="Totals Disclaimer"/>
      <sheetName val="Notes and Budget Drivers"/>
      <sheetName val="summary"/>
      <sheetName val="Enroll and AV Projections"/>
      <sheetName val="stabilization"/>
      <sheetName val="ESSER Funding"/>
      <sheetName val="Per Pupil Rate"/>
      <sheetName val="SpED"/>
      <sheetName val="Proto Model Changes"/>
      <sheetName val="Jan 2022 Apport Enroll"/>
      <sheetName val="Maintenance"/>
      <sheetName val="Enacted"/>
      <sheetName val="ExcessLevy"/>
      <sheetName val="Maintenance CL "/>
      <sheetName val="Enacted CL"/>
      <sheetName val="ExcessLevy CL"/>
      <sheetName val="2021-22 enroll CL"/>
      <sheetName val="2022-23 enroll CL"/>
      <sheetName val="2023-24 enroll CL"/>
      <sheetName val="2024-25 enroll CL"/>
      <sheetName val="Maintenance F195F"/>
      <sheetName val="Enacted F195F"/>
      <sheetName val="ExcessLevy F195F"/>
      <sheetName val="2021-22 enroll F195F"/>
      <sheetName val="2022-23 enroll F195F"/>
      <sheetName val="2023-24 enroll F195F"/>
      <sheetName val="2024-25 enroll F195F"/>
      <sheetName val="Jan 2022 Apport"/>
      <sheetName val="School Year 2021-22"/>
      <sheetName val="School Year 2021-22 SPED co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General Ed - Categorical - CTE - Skill Centers - January 2022 Apportionment</v>
          </cell>
        </row>
        <row r="3">
          <cell r="B3" t="str">
            <v>Mighty tab:</v>
          </cell>
          <cell r="C3" t="str">
            <v>enroll</v>
          </cell>
          <cell r="D3" t="str">
            <v>enroll</v>
          </cell>
          <cell r="E3" t="str">
            <v>enroll</v>
          </cell>
          <cell r="F3" t="str">
            <v>enroll</v>
          </cell>
          <cell r="G3" t="str">
            <v>enroll</v>
          </cell>
          <cell r="H3" t="str">
            <v>enroll</v>
          </cell>
          <cell r="I3" t="str">
            <v>enroll</v>
          </cell>
          <cell r="J3" t="str">
            <v>enroll</v>
          </cell>
          <cell r="K3" t="str">
            <v>enroll</v>
          </cell>
          <cell r="L3" t="str">
            <v>enroll</v>
          </cell>
          <cell r="M3" t="str">
            <v>enroll</v>
          </cell>
        </row>
        <row r="4">
          <cell r="A4" t="str">
            <v>CCDDD</v>
          </cell>
          <cell r="B4" t="str">
            <v>District</v>
          </cell>
          <cell r="C4" t="str">
            <v>A39
Enrollment Grades K-3</v>
          </cell>
          <cell r="D4" t="str">
            <v>E54
Enroll 7-8 CTE</v>
          </cell>
          <cell r="E4" t="str">
            <v>E55
Enroll 9-12 CTE Exp</v>
          </cell>
          <cell r="F4" t="str">
            <v>Z458
Enroll CTE Total</v>
          </cell>
          <cell r="G4" t="str">
            <v>E57
Enroll Skill 9-12</v>
          </cell>
          <cell r="H4" t="str">
            <v>A16
Enroll Run Start</v>
          </cell>
          <cell r="I4" t="str">
            <v>A15
Enroll Run Start CTE</v>
          </cell>
          <cell r="J4" t="str">
            <v>ENR ALE</v>
          </cell>
          <cell r="K4" t="str">
            <v>A13
Enroll Reengage</v>
          </cell>
          <cell r="L4" t="str">
            <v>A14
Enroll Reengage CTE</v>
          </cell>
          <cell r="M4" t="str">
            <v>Enroll Total with RS Dropout ALE</v>
          </cell>
        </row>
        <row r="6">
          <cell r="A6" t="str">
            <v>00000</v>
          </cell>
          <cell r="B6" t="str">
            <v>State Summary</v>
          </cell>
          <cell r="C6">
            <v>301246.51999999996</v>
          </cell>
          <cell r="D6">
            <v>11894.569999999991</v>
          </cell>
          <cell r="E6">
            <v>59932.950000000004</v>
          </cell>
          <cell r="F6">
            <v>71827.520000000019</v>
          </cell>
          <cell r="G6">
            <v>4696.07</v>
          </cell>
          <cell r="H6">
            <v>20956.299999999996</v>
          </cell>
          <cell r="I6">
            <v>1355.1900000000012</v>
          </cell>
          <cell r="J6">
            <v>49284.890000000021</v>
          </cell>
          <cell r="K6">
            <v>3775.5699999999993</v>
          </cell>
          <cell r="L6">
            <v>49.53</v>
          </cell>
          <cell r="M6">
            <v>1062338.2399999993</v>
          </cell>
        </row>
        <row r="8">
          <cell r="A8" t="str">
            <v>14005</v>
          </cell>
          <cell r="B8" t="str">
            <v>Aberdeen School District</v>
          </cell>
          <cell r="C8">
            <v>845.76</v>
          </cell>
          <cell r="D8">
            <v>60.32</v>
          </cell>
          <cell r="E8">
            <v>264.47000000000003</v>
          </cell>
          <cell r="F8">
            <v>324.79000000000002</v>
          </cell>
          <cell r="G8">
            <v>21.12</v>
          </cell>
          <cell r="H8">
            <v>52.75</v>
          </cell>
          <cell r="I8">
            <v>1.42</v>
          </cell>
          <cell r="J8">
            <v>109.48</v>
          </cell>
          <cell r="K8">
            <v>10.6</v>
          </cell>
          <cell r="L8">
            <v>0</v>
          </cell>
          <cell r="M8">
            <v>3115.65</v>
          </cell>
        </row>
        <row r="9">
          <cell r="A9" t="str">
            <v>21226</v>
          </cell>
          <cell r="B9" t="str">
            <v>Adna School District</v>
          </cell>
          <cell r="C9">
            <v>164.9</v>
          </cell>
          <cell r="D9">
            <v>18.940000000000001</v>
          </cell>
          <cell r="E9">
            <v>32.119999999999997</v>
          </cell>
          <cell r="F9">
            <v>51.06</v>
          </cell>
          <cell r="G9">
            <v>0</v>
          </cell>
          <cell r="H9">
            <v>12.53</v>
          </cell>
          <cell r="I9">
            <v>2.15</v>
          </cell>
          <cell r="J9">
            <v>0.8</v>
          </cell>
          <cell r="K9">
            <v>0.2</v>
          </cell>
          <cell r="L9">
            <v>0</v>
          </cell>
          <cell r="M9">
            <v>616.50999999999988</v>
          </cell>
        </row>
        <row r="10">
          <cell r="A10" t="str">
            <v>22017</v>
          </cell>
          <cell r="B10" t="str">
            <v>Almira School District</v>
          </cell>
          <cell r="C10">
            <v>37.799999999999997</v>
          </cell>
          <cell r="D10">
            <v>0</v>
          </cell>
          <cell r="E10">
            <v>3.36</v>
          </cell>
          <cell r="F10">
            <v>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95.25</v>
          </cell>
        </row>
        <row r="11">
          <cell r="A11" t="str">
            <v>29103</v>
          </cell>
          <cell r="B11" t="str">
            <v>Anacortes School District</v>
          </cell>
          <cell r="C11">
            <v>730.43</v>
          </cell>
          <cell r="D11">
            <v>7.63</v>
          </cell>
          <cell r="E11">
            <v>111.21</v>
          </cell>
          <cell r="F11">
            <v>118.83999999999999</v>
          </cell>
          <cell r="G11">
            <v>0</v>
          </cell>
          <cell r="H11">
            <v>36.880000000000003</v>
          </cell>
          <cell r="I11">
            <v>1.78</v>
          </cell>
          <cell r="J11">
            <v>106.92</v>
          </cell>
          <cell r="K11">
            <v>5.4</v>
          </cell>
          <cell r="L11">
            <v>0.2</v>
          </cell>
          <cell r="M11">
            <v>2510.2800000000002</v>
          </cell>
        </row>
        <row r="12">
          <cell r="A12" t="str">
            <v>31016</v>
          </cell>
          <cell r="B12" t="str">
            <v>Arlington School District</v>
          </cell>
          <cell r="C12">
            <v>1446.89</v>
          </cell>
          <cell r="D12">
            <v>31.07</v>
          </cell>
          <cell r="E12">
            <v>347.91</v>
          </cell>
          <cell r="F12">
            <v>378.98</v>
          </cell>
          <cell r="G12">
            <v>0</v>
          </cell>
          <cell r="H12">
            <v>69.209999999999994</v>
          </cell>
          <cell r="I12">
            <v>3.83</v>
          </cell>
          <cell r="J12">
            <v>216.67000000000002</v>
          </cell>
          <cell r="K12">
            <v>32.6</v>
          </cell>
          <cell r="L12">
            <v>0</v>
          </cell>
          <cell r="M12">
            <v>5354.920000000001</v>
          </cell>
        </row>
        <row r="13">
          <cell r="A13" t="str">
            <v>02420</v>
          </cell>
          <cell r="B13" t="str">
            <v>Asotin-Anatone School District</v>
          </cell>
          <cell r="C13">
            <v>210.4</v>
          </cell>
          <cell r="D13">
            <v>4.72</v>
          </cell>
          <cell r="E13">
            <v>44.03</v>
          </cell>
          <cell r="F13">
            <v>48.75</v>
          </cell>
          <cell r="G13">
            <v>0</v>
          </cell>
          <cell r="H13">
            <v>13.01</v>
          </cell>
          <cell r="I13">
            <v>0.75</v>
          </cell>
          <cell r="J13">
            <v>0</v>
          </cell>
          <cell r="K13">
            <v>0</v>
          </cell>
          <cell r="L13">
            <v>0</v>
          </cell>
          <cell r="M13">
            <v>607.07000000000005</v>
          </cell>
        </row>
        <row r="14">
          <cell r="A14" t="str">
            <v>17408</v>
          </cell>
          <cell r="B14" t="str">
            <v>Auburn School District</v>
          </cell>
          <cell r="C14">
            <v>4911.2299999999996</v>
          </cell>
          <cell r="D14">
            <v>216.88</v>
          </cell>
          <cell r="E14">
            <v>757.96</v>
          </cell>
          <cell r="F14">
            <v>974.84</v>
          </cell>
          <cell r="G14">
            <v>0</v>
          </cell>
          <cell r="H14">
            <v>391.45</v>
          </cell>
          <cell r="I14">
            <v>30.43</v>
          </cell>
          <cell r="J14">
            <v>59.2</v>
          </cell>
          <cell r="K14">
            <v>47.81</v>
          </cell>
          <cell r="L14">
            <v>5.36</v>
          </cell>
          <cell r="M14">
            <v>16785.930000000004</v>
          </cell>
        </row>
        <row r="15">
          <cell r="A15" t="str">
            <v>18303</v>
          </cell>
          <cell r="B15" t="str">
            <v>Bainbridge Island School District</v>
          </cell>
          <cell r="C15">
            <v>869.8</v>
          </cell>
          <cell r="D15">
            <v>49.6</v>
          </cell>
          <cell r="E15">
            <v>275.68</v>
          </cell>
          <cell r="F15">
            <v>325.28000000000003</v>
          </cell>
          <cell r="G15">
            <v>0</v>
          </cell>
          <cell r="H15">
            <v>62.83</v>
          </cell>
          <cell r="I15">
            <v>1.67</v>
          </cell>
          <cell r="J15">
            <v>97.78</v>
          </cell>
          <cell r="K15">
            <v>0</v>
          </cell>
          <cell r="L15">
            <v>0</v>
          </cell>
          <cell r="M15">
            <v>3597.84</v>
          </cell>
        </row>
        <row r="16">
          <cell r="A16" t="str">
            <v>06119</v>
          </cell>
          <cell r="B16" t="str">
            <v>Battle Ground School District</v>
          </cell>
          <cell r="C16">
            <v>2923.92</v>
          </cell>
          <cell r="D16">
            <v>73.3</v>
          </cell>
          <cell r="E16">
            <v>889.14</v>
          </cell>
          <cell r="F16">
            <v>962.43999999999994</v>
          </cell>
          <cell r="G16">
            <v>0</v>
          </cell>
          <cell r="H16">
            <v>298.83999999999997</v>
          </cell>
          <cell r="I16">
            <v>5.32</v>
          </cell>
          <cell r="J16">
            <v>1622.42</v>
          </cell>
          <cell r="K16">
            <v>16.8</v>
          </cell>
          <cell r="L16">
            <v>0</v>
          </cell>
          <cell r="M16">
            <v>11744.859999999999</v>
          </cell>
        </row>
        <row r="17">
          <cell r="A17" t="str">
            <v>17405</v>
          </cell>
          <cell r="B17" t="str">
            <v>Bellevue School District</v>
          </cell>
          <cell r="C17">
            <v>4768.1400000000003</v>
          </cell>
          <cell r="D17">
            <v>248.93</v>
          </cell>
          <cell r="E17">
            <v>765.04</v>
          </cell>
          <cell r="F17">
            <v>1013.97</v>
          </cell>
          <cell r="G17">
            <v>0</v>
          </cell>
          <cell r="H17">
            <v>395.6</v>
          </cell>
          <cell r="I17">
            <v>44.31</v>
          </cell>
          <cell r="J17">
            <v>563.48</v>
          </cell>
          <cell r="K17">
            <v>29</v>
          </cell>
          <cell r="L17">
            <v>0</v>
          </cell>
          <cell r="M17">
            <v>18956.59</v>
          </cell>
        </row>
        <row r="18">
          <cell r="A18" t="str">
            <v>37501</v>
          </cell>
          <cell r="B18" t="str">
            <v>Bellingham School District</v>
          </cell>
          <cell r="C18">
            <v>3066.34</v>
          </cell>
          <cell r="D18">
            <v>102.15</v>
          </cell>
          <cell r="E18">
            <v>661.27</v>
          </cell>
          <cell r="F18">
            <v>763.42</v>
          </cell>
          <cell r="G18">
            <v>0</v>
          </cell>
          <cell r="H18">
            <v>275.64999999999998</v>
          </cell>
          <cell r="I18">
            <v>26.74</v>
          </cell>
          <cell r="J18">
            <v>478.03</v>
          </cell>
          <cell r="K18">
            <v>67.75</v>
          </cell>
          <cell r="L18">
            <v>4.45</v>
          </cell>
          <cell r="M18">
            <v>11238.42</v>
          </cell>
        </row>
        <row r="19">
          <cell r="A19" t="str">
            <v>01122</v>
          </cell>
          <cell r="B19" t="str">
            <v>Benge School District</v>
          </cell>
          <cell r="C19">
            <v>9.8000000000000007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11.8</v>
          </cell>
        </row>
        <row r="20">
          <cell r="A20" t="str">
            <v>27403</v>
          </cell>
          <cell r="B20" t="str">
            <v>Bethel School District</v>
          </cell>
          <cell r="C20">
            <v>5837.54</v>
          </cell>
          <cell r="D20">
            <v>259.69</v>
          </cell>
          <cell r="E20">
            <v>1014.88</v>
          </cell>
          <cell r="F20">
            <v>1274.57</v>
          </cell>
          <cell r="G20">
            <v>263.58999999999997</v>
          </cell>
          <cell r="H20">
            <v>283.07</v>
          </cell>
          <cell r="I20">
            <v>18.350000000000001</v>
          </cell>
          <cell r="J20">
            <v>1124.47</v>
          </cell>
          <cell r="K20">
            <v>231.6</v>
          </cell>
          <cell r="L20">
            <v>0</v>
          </cell>
          <cell r="M20">
            <v>20151.559999999998</v>
          </cell>
        </row>
        <row r="21">
          <cell r="A21" t="str">
            <v>20203</v>
          </cell>
          <cell r="B21" t="str">
            <v>Bickleton School District</v>
          </cell>
          <cell r="C21">
            <v>32.799999999999997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113.39999999999999</v>
          </cell>
        </row>
        <row r="22">
          <cell r="A22" t="str">
            <v>37503</v>
          </cell>
          <cell r="B22" t="str">
            <v>Blaine School District</v>
          </cell>
          <cell r="C22">
            <v>620.97</v>
          </cell>
          <cell r="D22">
            <v>16.88</v>
          </cell>
          <cell r="E22">
            <v>110.88</v>
          </cell>
          <cell r="F22">
            <v>127.75999999999999</v>
          </cell>
          <cell r="G22">
            <v>0</v>
          </cell>
          <cell r="H22">
            <v>44.16</v>
          </cell>
          <cell r="I22">
            <v>5.46</v>
          </cell>
          <cell r="J22">
            <v>76.55</v>
          </cell>
          <cell r="K22">
            <v>14.49</v>
          </cell>
          <cell r="L22">
            <v>0.31</v>
          </cell>
          <cell r="M22">
            <v>2105</v>
          </cell>
        </row>
        <row r="23">
          <cell r="A23" t="str">
            <v>21234</v>
          </cell>
          <cell r="B23" t="str">
            <v>Boistfort School District</v>
          </cell>
          <cell r="C23">
            <v>29.8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85.68</v>
          </cell>
        </row>
        <row r="24">
          <cell r="A24" t="str">
            <v>18100</v>
          </cell>
          <cell r="B24" t="str">
            <v>Bremerton School District</v>
          </cell>
          <cell r="C24">
            <v>1384.77</v>
          </cell>
          <cell r="D24">
            <v>85.98</v>
          </cell>
          <cell r="E24">
            <v>323.31</v>
          </cell>
          <cell r="F24">
            <v>409.29</v>
          </cell>
          <cell r="G24">
            <v>257.43</v>
          </cell>
          <cell r="H24">
            <v>39.36</v>
          </cell>
          <cell r="I24">
            <v>2.67</v>
          </cell>
          <cell r="J24">
            <v>311.09000000000003</v>
          </cell>
          <cell r="K24">
            <v>31.2</v>
          </cell>
          <cell r="L24">
            <v>0</v>
          </cell>
          <cell r="M24">
            <v>4560.8900000000003</v>
          </cell>
        </row>
        <row r="25">
          <cell r="A25" t="str">
            <v>24111</v>
          </cell>
          <cell r="B25" t="str">
            <v>Brewster School District</v>
          </cell>
          <cell r="C25">
            <v>290.8</v>
          </cell>
          <cell r="D25">
            <v>0</v>
          </cell>
          <cell r="E25">
            <v>91.65</v>
          </cell>
          <cell r="F25">
            <v>91.65</v>
          </cell>
          <cell r="G25">
            <v>0</v>
          </cell>
          <cell r="H25">
            <v>13.47</v>
          </cell>
          <cell r="I25">
            <v>0.97</v>
          </cell>
          <cell r="J25">
            <v>10.02</v>
          </cell>
          <cell r="K25">
            <v>0</v>
          </cell>
          <cell r="L25">
            <v>0</v>
          </cell>
          <cell r="M25">
            <v>980.34000000000015</v>
          </cell>
        </row>
        <row r="26">
          <cell r="A26" t="str">
            <v>09075</v>
          </cell>
          <cell r="B26" t="str">
            <v>Bridgeport School District</v>
          </cell>
          <cell r="C26">
            <v>207</v>
          </cell>
          <cell r="D26">
            <v>0</v>
          </cell>
          <cell r="E26">
            <v>28.14</v>
          </cell>
          <cell r="F26">
            <v>28.14</v>
          </cell>
          <cell r="G26">
            <v>0</v>
          </cell>
          <cell r="H26">
            <v>0</v>
          </cell>
          <cell r="I26">
            <v>0</v>
          </cell>
          <cell r="J26">
            <v>27.8</v>
          </cell>
          <cell r="K26">
            <v>0</v>
          </cell>
          <cell r="L26">
            <v>0</v>
          </cell>
          <cell r="M26">
            <v>745.77</v>
          </cell>
        </row>
        <row r="27">
          <cell r="A27" t="str">
            <v>16046</v>
          </cell>
          <cell r="B27" t="str">
            <v>Brinnon School District</v>
          </cell>
          <cell r="C27">
            <v>29.2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0.4</v>
          </cell>
          <cell r="K27">
            <v>0</v>
          </cell>
          <cell r="L27">
            <v>0</v>
          </cell>
          <cell r="M27">
            <v>72.800000000000011</v>
          </cell>
        </row>
        <row r="28">
          <cell r="A28" t="str">
            <v>29100</v>
          </cell>
          <cell r="B28" t="str">
            <v>Burlington-Edison School District</v>
          </cell>
          <cell r="C28">
            <v>885.95</v>
          </cell>
          <cell r="D28">
            <v>81.25</v>
          </cell>
          <cell r="E28">
            <v>316.22000000000003</v>
          </cell>
          <cell r="F28">
            <v>397.47</v>
          </cell>
          <cell r="G28">
            <v>0</v>
          </cell>
          <cell r="H28">
            <v>51.27</v>
          </cell>
          <cell r="I28">
            <v>4.2</v>
          </cell>
          <cell r="J28">
            <v>21.84</v>
          </cell>
          <cell r="K28">
            <v>10</v>
          </cell>
          <cell r="L28">
            <v>0.2</v>
          </cell>
          <cell r="M28">
            <v>3274.7400000000002</v>
          </cell>
        </row>
        <row r="29">
          <cell r="A29" t="str">
            <v>06117</v>
          </cell>
          <cell r="B29" t="str">
            <v>Camas School District</v>
          </cell>
          <cell r="C29">
            <v>1838.24</v>
          </cell>
          <cell r="D29">
            <v>34.78</v>
          </cell>
          <cell r="E29">
            <v>396.16</v>
          </cell>
          <cell r="F29">
            <v>430.94000000000005</v>
          </cell>
          <cell r="G29">
            <v>0</v>
          </cell>
          <cell r="H29">
            <v>170.96</v>
          </cell>
          <cell r="I29">
            <v>1.91</v>
          </cell>
          <cell r="J29">
            <v>120.72</v>
          </cell>
          <cell r="K29">
            <v>6.6</v>
          </cell>
          <cell r="L29">
            <v>0</v>
          </cell>
          <cell r="M29">
            <v>7039.41</v>
          </cell>
        </row>
        <row r="30">
          <cell r="A30" t="str">
            <v>05401</v>
          </cell>
          <cell r="B30" t="str">
            <v>Cape Flattery School District</v>
          </cell>
          <cell r="C30">
            <v>160.79</v>
          </cell>
          <cell r="D30">
            <v>0</v>
          </cell>
          <cell r="E30">
            <v>7.62</v>
          </cell>
          <cell r="F30">
            <v>7.62</v>
          </cell>
          <cell r="G30">
            <v>0</v>
          </cell>
          <cell r="H30">
            <v>9.5</v>
          </cell>
          <cell r="I30">
            <v>0.74</v>
          </cell>
          <cell r="J30">
            <v>1.96</v>
          </cell>
          <cell r="K30">
            <v>0</v>
          </cell>
          <cell r="L30">
            <v>0</v>
          </cell>
          <cell r="M30">
            <v>483.21</v>
          </cell>
        </row>
        <row r="31">
          <cell r="A31" t="str">
            <v>27019</v>
          </cell>
          <cell r="B31" t="str">
            <v>Carbonado School District</v>
          </cell>
          <cell r="C31">
            <v>78.2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177.76000000000002</v>
          </cell>
        </row>
        <row r="32">
          <cell r="A32" t="str">
            <v>17917</v>
          </cell>
          <cell r="B32" t="str">
            <v>Cascade Public Schools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104</v>
          </cell>
        </row>
        <row r="33">
          <cell r="A33" t="str">
            <v>04228</v>
          </cell>
          <cell r="B33" t="str">
            <v>Cascade School District</v>
          </cell>
          <cell r="C33">
            <v>328.8</v>
          </cell>
          <cell r="D33">
            <v>44.46</v>
          </cell>
          <cell r="E33">
            <v>130.35</v>
          </cell>
          <cell r="F33">
            <v>174.81</v>
          </cell>
          <cell r="G33">
            <v>0</v>
          </cell>
          <cell r="H33">
            <v>29.82</v>
          </cell>
          <cell r="I33">
            <v>0.75</v>
          </cell>
          <cell r="J33">
            <v>61.67</v>
          </cell>
          <cell r="K33">
            <v>0</v>
          </cell>
          <cell r="L33">
            <v>0</v>
          </cell>
          <cell r="M33">
            <v>1235.76</v>
          </cell>
        </row>
        <row r="34">
          <cell r="A34" t="str">
            <v>04222</v>
          </cell>
          <cell r="B34" t="str">
            <v>CASHMERE SCHOOL DISTRICT</v>
          </cell>
          <cell r="C34">
            <v>469.51</v>
          </cell>
          <cell r="D34">
            <v>54.57</v>
          </cell>
          <cell r="E34">
            <v>124.28</v>
          </cell>
          <cell r="F34">
            <v>178.85</v>
          </cell>
          <cell r="G34">
            <v>0</v>
          </cell>
          <cell r="H34">
            <v>34.67</v>
          </cell>
          <cell r="I34">
            <v>1.3</v>
          </cell>
          <cell r="J34">
            <v>0</v>
          </cell>
          <cell r="K34">
            <v>0</v>
          </cell>
          <cell r="L34">
            <v>0</v>
          </cell>
          <cell r="M34">
            <v>1567.21</v>
          </cell>
        </row>
        <row r="35">
          <cell r="A35" t="str">
            <v>08401</v>
          </cell>
          <cell r="B35" t="str">
            <v>Castle Rock School District</v>
          </cell>
          <cell r="C35">
            <v>416.7</v>
          </cell>
          <cell r="D35">
            <v>5.44</v>
          </cell>
          <cell r="E35">
            <v>70.650000000000006</v>
          </cell>
          <cell r="F35">
            <v>76.09</v>
          </cell>
          <cell r="G35">
            <v>0</v>
          </cell>
          <cell r="H35">
            <v>23.14</v>
          </cell>
          <cell r="I35">
            <v>2.37</v>
          </cell>
          <cell r="J35">
            <v>46.43</v>
          </cell>
          <cell r="K35">
            <v>0</v>
          </cell>
          <cell r="L35">
            <v>0</v>
          </cell>
          <cell r="M35">
            <v>1405.16</v>
          </cell>
        </row>
        <row r="36">
          <cell r="A36" t="str">
            <v>18901</v>
          </cell>
          <cell r="B36" t="str">
            <v>Catalyst Public Schools</v>
          </cell>
          <cell r="C36">
            <v>198.2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301.39999999999998</v>
          </cell>
        </row>
        <row r="37">
          <cell r="A37" t="str">
            <v>20215</v>
          </cell>
          <cell r="B37" t="str">
            <v>Centerville School District</v>
          </cell>
          <cell r="C37">
            <v>42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86.8</v>
          </cell>
        </row>
        <row r="38">
          <cell r="A38" t="str">
            <v>18401</v>
          </cell>
          <cell r="B38" t="str">
            <v>Central Kitsap School District</v>
          </cell>
          <cell r="C38">
            <v>3116.95</v>
          </cell>
          <cell r="D38">
            <v>113.01</v>
          </cell>
          <cell r="E38">
            <v>662.91</v>
          </cell>
          <cell r="F38">
            <v>775.92</v>
          </cell>
          <cell r="G38">
            <v>0</v>
          </cell>
          <cell r="H38">
            <v>272.89</v>
          </cell>
          <cell r="I38">
            <v>10.93</v>
          </cell>
          <cell r="J38">
            <v>686.12</v>
          </cell>
          <cell r="K38">
            <v>0</v>
          </cell>
          <cell r="L38">
            <v>0</v>
          </cell>
          <cell r="M38">
            <v>11134.289999999999</v>
          </cell>
        </row>
        <row r="39">
          <cell r="A39" t="str">
            <v>32356</v>
          </cell>
          <cell r="B39" t="str">
            <v>Central Valley School District</v>
          </cell>
          <cell r="C39">
            <v>4166.8999999999996</v>
          </cell>
          <cell r="D39">
            <v>54.24</v>
          </cell>
          <cell r="E39">
            <v>638.70000000000005</v>
          </cell>
          <cell r="F39">
            <v>692.94</v>
          </cell>
          <cell r="G39">
            <v>52.27</v>
          </cell>
          <cell r="H39">
            <v>273.26</v>
          </cell>
          <cell r="I39">
            <v>10.78</v>
          </cell>
          <cell r="J39">
            <v>228</v>
          </cell>
          <cell r="K39">
            <v>91.8</v>
          </cell>
          <cell r="L39">
            <v>0</v>
          </cell>
          <cell r="M39">
            <v>14077.22</v>
          </cell>
        </row>
        <row r="40">
          <cell r="A40" t="str">
            <v>21401</v>
          </cell>
          <cell r="B40" t="str">
            <v>Centralia School District</v>
          </cell>
          <cell r="C40">
            <v>1046.33</v>
          </cell>
          <cell r="D40">
            <v>48.87</v>
          </cell>
          <cell r="E40">
            <v>228.67</v>
          </cell>
          <cell r="F40">
            <v>277.53999999999996</v>
          </cell>
          <cell r="G40">
            <v>0</v>
          </cell>
          <cell r="H40">
            <v>52.42</v>
          </cell>
          <cell r="I40">
            <v>7.57</v>
          </cell>
          <cell r="J40">
            <v>52.77</v>
          </cell>
          <cell r="K40">
            <v>8.6</v>
          </cell>
          <cell r="L40">
            <v>0</v>
          </cell>
          <cell r="M40">
            <v>3375.91</v>
          </cell>
        </row>
        <row r="41">
          <cell r="A41" t="str">
            <v>21302</v>
          </cell>
          <cell r="B41" t="str">
            <v>Chehalis School District</v>
          </cell>
          <cell r="C41">
            <v>806.21</v>
          </cell>
          <cell r="D41">
            <v>0</v>
          </cell>
          <cell r="E41">
            <v>171.26</v>
          </cell>
          <cell r="F41">
            <v>171.26</v>
          </cell>
          <cell r="G41">
            <v>0</v>
          </cell>
          <cell r="H41">
            <v>75.150000000000006</v>
          </cell>
          <cell r="I41">
            <v>7.15</v>
          </cell>
          <cell r="J41">
            <v>25.77</v>
          </cell>
          <cell r="K41">
            <v>5.4</v>
          </cell>
          <cell r="L41">
            <v>0</v>
          </cell>
          <cell r="M41">
            <v>2845.2100000000009</v>
          </cell>
        </row>
        <row r="42">
          <cell r="A42" t="str">
            <v>32360</v>
          </cell>
          <cell r="B42" t="str">
            <v>Cheney School District</v>
          </cell>
          <cell r="C42">
            <v>1515.2</v>
          </cell>
          <cell r="D42">
            <v>97.13</v>
          </cell>
          <cell r="E42">
            <v>400.93</v>
          </cell>
          <cell r="F42">
            <v>498.06</v>
          </cell>
          <cell r="G42">
            <v>0</v>
          </cell>
          <cell r="H42">
            <v>98.97</v>
          </cell>
          <cell r="I42">
            <v>2.41</v>
          </cell>
          <cell r="J42">
            <v>311.99</v>
          </cell>
          <cell r="K42">
            <v>8.16</v>
          </cell>
          <cell r="L42">
            <v>1</v>
          </cell>
          <cell r="M42">
            <v>5158.13</v>
          </cell>
        </row>
        <row r="43">
          <cell r="A43" t="str">
            <v>33036</v>
          </cell>
          <cell r="B43" t="str">
            <v>Chewelah School District</v>
          </cell>
          <cell r="C43">
            <v>185</v>
          </cell>
          <cell r="D43">
            <v>10.06</v>
          </cell>
          <cell r="E43">
            <v>60.72</v>
          </cell>
          <cell r="F43">
            <v>70.78</v>
          </cell>
          <cell r="G43">
            <v>0</v>
          </cell>
          <cell r="H43">
            <v>23.68</v>
          </cell>
          <cell r="I43">
            <v>0.46</v>
          </cell>
          <cell r="J43">
            <v>118.30000000000001</v>
          </cell>
          <cell r="K43">
            <v>14.4</v>
          </cell>
          <cell r="L43">
            <v>0</v>
          </cell>
          <cell r="M43">
            <v>766.06000000000006</v>
          </cell>
        </row>
        <row r="44">
          <cell r="A44" t="str">
            <v>27901</v>
          </cell>
          <cell r="B44" t="str">
            <v>Chief Leschi Tribal Compact</v>
          </cell>
          <cell r="C44">
            <v>172.2</v>
          </cell>
          <cell r="D44">
            <v>0</v>
          </cell>
          <cell r="E44">
            <v>28.78</v>
          </cell>
          <cell r="F44">
            <v>28.78</v>
          </cell>
          <cell r="G44">
            <v>0</v>
          </cell>
          <cell r="H44">
            <v>0.85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580.26</v>
          </cell>
        </row>
        <row r="45">
          <cell r="A45" t="str">
            <v>16049</v>
          </cell>
          <cell r="B45" t="str">
            <v>Chimacum School District</v>
          </cell>
          <cell r="C45">
            <v>178.4</v>
          </cell>
          <cell r="D45">
            <v>0</v>
          </cell>
          <cell r="E45">
            <v>13.75</v>
          </cell>
          <cell r="F45">
            <v>13.75</v>
          </cell>
          <cell r="G45">
            <v>0</v>
          </cell>
          <cell r="H45">
            <v>9.02</v>
          </cell>
          <cell r="I45">
            <v>1.03</v>
          </cell>
          <cell r="J45">
            <v>79.349999999999994</v>
          </cell>
          <cell r="K45">
            <v>0</v>
          </cell>
          <cell r="L45">
            <v>0</v>
          </cell>
          <cell r="M45">
            <v>672.93999999999994</v>
          </cell>
        </row>
        <row r="46">
          <cell r="A46" t="str">
            <v>02250</v>
          </cell>
          <cell r="B46" t="str">
            <v>Clarkston School District</v>
          </cell>
          <cell r="C46">
            <v>725.11</v>
          </cell>
          <cell r="D46">
            <v>0</v>
          </cell>
          <cell r="E46">
            <v>154.96</v>
          </cell>
          <cell r="F46">
            <v>154.96</v>
          </cell>
          <cell r="G46">
            <v>0</v>
          </cell>
          <cell r="H46">
            <v>25.16</v>
          </cell>
          <cell r="I46">
            <v>2.37</v>
          </cell>
          <cell r="J46">
            <v>175.07999999999998</v>
          </cell>
          <cell r="K46">
            <v>3.8</v>
          </cell>
          <cell r="L46">
            <v>0</v>
          </cell>
          <cell r="M46">
            <v>2438.7799999999997</v>
          </cell>
        </row>
        <row r="47">
          <cell r="A47" t="str">
            <v>19404</v>
          </cell>
          <cell r="B47" t="str">
            <v>Cle Elum-Roslyn School District</v>
          </cell>
          <cell r="C47">
            <v>267.52999999999997</v>
          </cell>
          <cell r="D47">
            <v>8.83</v>
          </cell>
          <cell r="E47">
            <v>61.15</v>
          </cell>
          <cell r="F47">
            <v>69.98</v>
          </cell>
          <cell r="G47">
            <v>0</v>
          </cell>
          <cell r="H47">
            <v>13.99</v>
          </cell>
          <cell r="I47">
            <v>0</v>
          </cell>
          <cell r="J47">
            <v>22.3</v>
          </cell>
          <cell r="K47">
            <v>0</v>
          </cell>
          <cell r="L47">
            <v>0</v>
          </cell>
          <cell r="M47">
            <v>884.75</v>
          </cell>
        </row>
        <row r="48">
          <cell r="A48" t="str">
            <v>27400</v>
          </cell>
          <cell r="B48" t="str">
            <v>Clover Park School District</v>
          </cell>
          <cell r="C48">
            <v>4258.93</v>
          </cell>
          <cell r="D48">
            <v>369.97</v>
          </cell>
          <cell r="E48">
            <v>571.04</v>
          </cell>
          <cell r="F48">
            <v>941.01</v>
          </cell>
          <cell r="G48">
            <v>0</v>
          </cell>
          <cell r="H48">
            <v>148.94999999999999</v>
          </cell>
          <cell r="I48">
            <v>8.98</v>
          </cell>
          <cell r="J48">
            <v>549.36</v>
          </cell>
          <cell r="K48">
            <v>193.6</v>
          </cell>
          <cell r="L48">
            <v>0</v>
          </cell>
          <cell r="M48">
            <v>12024.210000000001</v>
          </cell>
        </row>
        <row r="49">
          <cell r="A49" t="str">
            <v>38300</v>
          </cell>
          <cell r="B49" t="str">
            <v>Colfax School District</v>
          </cell>
          <cell r="C49">
            <v>136</v>
          </cell>
          <cell r="D49">
            <v>6.88</v>
          </cell>
          <cell r="E49">
            <v>49.3</v>
          </cell>
          <cell r="F49">
            <v>56.18</v>
          </cell>
          <cell r="G49">
            <v>0</v>
          </cell>
          <cell r="H49">
            <v>2.02</v>
          </cell>
          <cell r="I49">
            <v>0.25</v>
          </cell>
          <cell r="J49">
            <v>0</v>
          </cell>
          <cell r="K49">
            <v>0</v>
          </cell>
          <cell r="L49">
            <v>0</v>
          </cell>
          <cell r="M49">
            <v>518.04999999999995</v>
          </cell>
        </row>
        <row r="50">
          <cell r="A50" t="str">
            <v>36250</v>
          </cell>
          <cell r="B50" t="str">
            <v>College Place School District</v>
          </cell>
          <cell r="C50">
            <v>428.33</v>
          </cell>
          <cell r="D50">
            <v>0</v>
          </cell>
          <cell r="E50">
            <v>131.59</v>
          </cell>
          <cell r="F50">
            <v>131.59</v>
          </cell>
          <cell r="G50">
            <v>0</v>
          </cell>
          <cell r="H50">
            <v>36.81</v>
          </cell>
          <cell r="I50">
            <v>3.89</v>
          </cell>
          <cell r="J50">
            <v>0</v>
          </cell>
          <cell r="K50">
            <v>8.33</v>
          </cell>
          <cell r="L50">
            <v>0.87</v>
          </cell>
          <cell r="M50">
            <v>1523.4399999999998</v>
          </cell>
        </row>
        <row r="51">
          <cell r="A51" t="str">
            <v>38306</v>
          </cell>
          <cell r="B51" t="str">
            <v>Colton School District</v>
          </cell>
          <cell r="C51">
            <v>64.400000000000006</v>
          </cell>
          <cell r="D51">
            <v>0</v>
          </cell>
          <cell r="E51">
            <v>9.4600000000000009</v>
          </cell>
          <cell r="F51">
            <v>9.4600000000000009</v>
          </cell>
          <cell r="G51">
            <v>0</v>
          </cell>
          <cell r="H51">
            <v>1.23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158.57000000000002</v>
          </cell>
        </row>
        <row r="52">
          <cell r="A52" t="str">
            <v>33206</v>
          </cell>
          <cell r="B52" t="str">
            <v>Columbia (Stevens) School District</v>
          </cell>
          <cell r="C52">
            <v>28</v>
          </cell>
          <cell r="D52">
            <v>0</v>
          </cell>
          <cell r="E52">
            <v>7.42</v>
          </cell>
          <cell r="F52">
            <v>7.42</v>
          </cell>
          <cell r="G52">
            <v>0</v>
          </cell>
          <cell r="H52">
            <v>0.5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104.46000000000001</v>
          </cell>
        </row>
        <row r="53">
          <cell r="A53" t="str">
            <v>36400</v>
          </cell>
          <cell r="B53" t="str">
            <v>Columbia (Walla Walla) School District</v>
          </cell>
          <cell r="C53">
            <v>209.2</v>
          </cell>
          <cell r="D53">
            <v>0</v>
          </cell>
          <cell r="E53">
            <v>54.43</v>
          </cell>
          <cell r="F53">
            <v>54.43</v>
          </cell>
          <cell r="G53">
            <v>0</v>
          </cell>
          <cell r="H53">
            <v>14.08</v>
          </cell>
          <cell r="I53">
            <v>0.5</v>
          </cell>
          <cell r="J53">
            <v>0</v>
          </cell>
          <cell r="K53">
            <v>2.8</v>
          </cell>
          <cell r="L53">
            <v>0</v>
          </cell>
          <cell r="M53">
            <v>708.86</v>
          </cell>
        </row>
        <row r="54">
          <cell r="A54" t="str">
            <v>33115</v>
          </cell>
          <cell r="B54" t="str">
            <v>Colville School District</v>
          </cell>
          <cell r="C54">
            <v>428.1</v>
          </cell>
          <cell r="D54">
            <v>14.62</v>
          </cell>
          <cell r="E54">
            <v>113.13</v>
          </cell>
          <cell r="F54">
            <v>127.75</v>
          </cell>
          <cell r="G54">
            <v>14.15</v>
          </cell>
          <cell r="H54">
            <v>21.99</v>
          </cell>
          <cell r="I54">
            <v>1.56</v>
          </cell>
          <cell r="J54">
            <v>65.830000000000013</v>
          </cell>
          <cell r="K54">
            <v>8.6</v>
          </cell>
          <cell r="L54">
            <v>0</v>
          </cell>
          <cell r="M54">
            <v>1634.53</v>
          </cell>
        </row>
        <row r="55">
          <cell r="A55" t="str">
            <v>29011</v>
          </cell>
          <cell r="B55" t="str">
            <v>Concrete School District</v>
          </cell>
          <cell r="C55">
            <v>169.21</v>
          </cell>
          <cell r="D55">
            <v>6.05</v>
          </cell>
          <cell r="E55">
            <v>44.06</v>
          </cell>
          <cell r="F55">
            <v>50.11</v>
          </cell>
          <cell r="G55">
            <v>0</v>
          </cell>
          <cell r="H55">
            <v>1.02</v>
          </cell>
          <cell r="I55">
            <v>1.98</v>
          </cell>
          <cell r="J55">
            <v>4.05</v>
          </cell>
          <cell r="K55">
            <v>0</v>
          </cell>
          <cell r="L55">
            <v>0</v>
          </cell>
          <cell r="M55">
            <v>487.69000000000005</v>
          </cell>
        </row>
        <row r="56">
          <cell r="A56" t="str">
            <v>29317</v>
          </cell>
          <cell r="B56" t="str">
            <v>Conway School District</v>
          </cell>
          <cell r="C56">
            <v>205.8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450.66999999999996</v>
          </cell>
        </row>
        <row r="57">
          <cell r="A57" t="str">
            <v>14099</v>
          </cell>
          <cell r="B57" t="str">
            <v>Cosmopolis School District</v>
          </cell>
          <cell r="C57">
            <v>104.4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163.80000000000001</v>
          </cell>
        </row>
        <row r="58">
          <cell r="A58" t="str">
            <v>13151</v>
          </cell>
          <cell r="B58" t="str">
            <v>Coulee-Hartline School District</v>
          </cell>
          <cell r="C58">
            <v>55.4</v>
          </cell>
          <cell r="D58">
            <v>0</v>
          </cell>
          <cell r="E58">
            <v>17.09</v>
          </cell>
          <cell r="F58">
            <v>17.09</v>
          </cell>
          <cell r="G58">
            <v>0</v>
          </cell>
          <cell r="H58">
            <v>3.97</v>
          </cell>
          <cell r="I58">
            <v>0.03</v>
          </cell>
          <cell r="J58">
            <v>0</v>
          </cell>
          <cell r="K58">
            <v>0</v>
          </cell>
          <cell r="L58">
            <v>0</v>
          </cell>
          <cell r="M58">
            <v>217.93</v>
          </cell>
        </row>
        <row r="59">
          <cell r="A59" t="str">
            <v>15204</v>
          </cell>
          <cell r="B59" t="str">
            <v>Coupeville School District</v>
          </cell>
          <cell r="C59">
            <v>281.39999999999998</v>
          </cell>
          <cell r="D59">
            <v>0.81</v>
          </cell>
          <cell r="E59">
            <v>14.28</v>
          </cell>
          <cell r="F59">
            <v>15.09</v>
          </cell>
          <cell r="G59">
            <v>0</v>
          </cell>
          <cell r="H59">
            <v>36.74</v>
          </cell>
          <cell r="I59">
            <v>1.1200000000000001</v>
          </cell>
          <cell r="J59">
            <v>0</v>
          </cell>
          <cell r="K59">
            <v>51.8</v>
          </cell>
          <cell r="L59">
            <v>0</v>
          </cell>
          <cell r="M59">
            <v>965.86</v>
          </cell>
        </row>
        <row r="60">
          <cell r="A60" t="str">
            <v>05313</v>
          </cell>
          <cell r="B60" t="str">
            <v>Crescent School District</v>
          </cell>
          <cell r="C60">
            <v>56.6</v>
          </cell>
          <cell r="D60">
            <v>0</v>
          </cell>
          <cell r="E60">
            <v>3.8</v>
          </cell>
          <cell r="F60">
            <v>3.8</v>
          </cell>
          <cell r="G60">
            <v>0</v>
          </cell>
          <cell r="H60">
            <v>4.4000000000000004</v>
          </cell>
          <cell r="I60">
            <v>0</v>
          </cell>
          <cell r="J60">
            <v>88.58</v>
          </cell>
          <cell r="K60">
            <v>0</v>
          </cell>
          <cell r="L60">
            <v>0</v>
          </cell>
          <cell r="M60">
            <v>307.8</v>
          </cell>
        </row>
        <row r="61">
          <cell r="A61" t="str">
            <v>22073</v>
          </cell>
          <cell r="B61" t="str">
            <v>Creston School District</v>
          </cell>
          <cell r="C61">
            <v>19</v>
          </cell>
          <cell r="D61">
            <v>2.3199999999999998</v>
          </cell>
          <cell r="E61">
            <v>4.71</v>
          </cell>
          <cell r="F61">
            <v>7.0299999999999994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86.8</v>
          </cell>
        </row>
        <row r="62">
          <cell r="A62" t="str">
            <v>10050</v>
          </cell>
          <cell r="B62" t="str">
            <v>Curlew School District</v>
          </cell>
          <cell r="C62">
            <v>46</v>
          </cell>
          <cell r="D62">
            <v>0</v>
          </cell>
          <cell r="E62">
            <v>8.14</v>
          </cell>
          <cell r="F62">
            <v>8.14</v>
          </cell>
          <cell r="G62">
            <v>0</v>
          </cell>
          <cell r="H62">
            <v>0</v>
          </cell>
          <cell r="I62">
            <v>0</v>
          </cell>
          <cell r="J62">
            <v>34.090000000000003</v>
          </cell>
          <cell r="K62">
            <v>26</v>
          </cell>
          <cell r="L62">
            <v>0</v>
          </cell>
          <cell r="M62">
            <v>242.10999999999999</v>
          </cell>
        </row>
        <row r="63">
          <cell r="A63" t="str">
            <v>26059</v>
          </cell>
          <cell r="B63" t="str">
            <v>Cusick School District</v>
          </cell>
          <cell r="C63">
            <v>61.9</v>
          </cell>
          <cell r="D63">
            <v>0</v>
          </cell>
          <cell r="E63">
            <v>12.18</v>
          </cell>
          <cell r="F63">
            <v>12.18</v>
          </cell>
          <cell r="G63">
            <v>0</v>
          </cell>
          <cell r="H63">
            <v>0</v>
          </cell>
          <cell r="I63">
            <v>0</v>
          </cell>
          <cell r="J63">
            <v>104.00999999999999</v>
          </cell>
          <cell r="K63">
            <v>0</v>
          </cell>
          <cell r="L63">
            <v>0</v>
          </cell>
          <cell r="M63">
            <v>321.44</v>
          </cell>
        </row>
        <row r="64">
          <cell r="A64" t="str">
            <v>19007</v>
          </cell>
          <cell r="B64" t="str">
            <v>Damman School District</v>
          </cell>
          <cell r="C64">
            <v>25.6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41.400000000000006</v>
          </cell>
        </row>
        <row r="65">
          <cell r="A65" t="str">
            <v>31330</v>
          </cell>
          <cell r="B65" t="str">
            <v>Darrington School District</v>
          </cell>
          <cell r="C65">
            <v>150.11000000000001</v>
          </cell>
          <cell r="D65">
            <v>0</v>
          </cell>
          <cell r="E65">
            <v>24.27</v>
          </cell>
          <cell r="F65">
            <v>24.27</v>
          </cell>
          <cell r="G65">
            <v>0</v>
          </cell>
          <cell r="H65">
            <v>1.5</v>
          </cell>
          <cell r="I65">
            <v>0</v>
          </cell>
          <cell r="J65">
            <v>4.88</v>
          </cell>
          <cell r="K65">
            <v>0</v>
          </cell>
          <cell r="L65">
            <v>0</v>
          </cell>
          <cell r="M65">
            <v>403.39</v>
          </cell>
        </row>
        <row r="66">
          <cell r="A66" t="str">
            <v>22207</v>
          </cell>
          <cell r="B66" t="str">
            <v>Davenport School District</v>
          </cell>
          <cell r="C66">
            <v>188.8</v>
          </cell>
          <cell r="D66">
            <v>23.83</v>
          </cell>
          <cell r="E66">
            <v>61.61</v>
          </cell>
          <cell r="F66">
            <v>85.44</v>
          </cell>
          <cell r="G66">
            <v>1.73</v>
          </cell>
          <cell r="H66">
            <v>6.76</v>
          </cell>
          <cell r="I66">
            <v>0.5</v>
          </cell>
          <cell r="J66">
            <v>14.760000000000002</v>
          </cell>
          <cell r="K66">
            <v>0</v>
          </cell>
          <cell r="L66">
            <v>0</v>
          </cell>
          <cell r="M66">
            <v>570.99</v>
          </cell>
        </row>
        <row r="67">
          <cell r="A67" t="str">
            <v>07002</v>
          </cell>
          <cell r="B67" t="str">
            <v>Dayton School District</v>
          </cell>
          <cell r="C67">
            <v>120.8</v>
          </cell>
          <cell r="D67">
            <v>13.22</v>
          </cell>
          <cell r="E67">
            <v>32.86</v>
          </cell>
          <cell r="F67">
            <v>46.08</v>
          </cell>
          <cell r="G67">
            <v>0</v>
          </cell>
          <cell r="H67">
            <v>5.62</v>
          </cell>
          <cell r="I67">
            <v>0.43</v>
          </cell>
          <cell r="J67">
            <v>0</v>
          </cell>
          <cell r="K67">
            <v>1.93</v>
          </cell>
          <cell r="L67">
            <v>7.0000000000000007E-2</v>
          </cell>
          <cell r="M67">
            <v>356.25</v>
          </cell>
        </row>
        <row r="68">
          <cell r="A68" t="str">
            <v>32414</v>
          </cell>
          <cell r="B68" t="str">
            <v>Deer Park School District</v>
          </cell>
          <cell r="C68">
            <v>566.64</v>
          </cell>
          <cell r="D68">
            <v>0</v>
          </cell>
          <cell r="E68">
            <v>111.04</v>
          </cell>
          <cell r="F68">
            <v>111.04</v>
          </cell>
          <cell r="G68">
            <v>0</v>
          </cell>
          <cell r="H68">
            <v>77.94</v>
          </cell>
          <cell r="I68">
            <v>6.53</v>
          </cell>
          <cell r="J68">
            <v>561.75</v>
          </cell>
          <cell r="K68">
            <v>4.5999999999999996</v>
          </cell>
          <cell r="L68">
            <v>0</v>
          </cell>
          <cell r="M68">
            <v>2514.6999999999998</v>
          </cell>
        </row>
        <row r="69">
          <cell r="A69" t="str">
            <v>27343</v>
          </cell>
          <cell r="B69" t="str">
            <v>Dieringer School District</v>
          </cell>
          <cell r="C69">
            <v>547.96</v>
          </cell>
          <cell r="D69">
            <v>29.72</v>
          </cell>
          <cell r="E69">
            <v>0</v>
          </cell>
          <cell r="F69">
            <v>29.72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1365.5600000000002</v>
          </cell>
        </row>
        <row r="70">
          <cell r="A70" t="str">
            <v>36101</v>
          </cell>
          <cell r="B70" t="str">
            <v>Dixie School District</v>
          </cell>
          <cell r="C70">
            <v>12.6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17.600000000000001</v>
          </cell>
        </row>
        <row r="71">
          <cell r="A71" t="str">
            <v>32361</v>
          </cell>
          <cell r="B71" t="str">
            <v>East Valley School District (Spokane)</v>
          </cell>
          <cell r="C71">
            <v>976.02</v>
          </cell>
          <cell r="D71">
            <v>30.59</v>
          </cell>
          <cell r="E71">
            <v>212.13</v>
          </cell>
          <cell r="F71">
            <v>242.72</v>
          </cell>
          <cell r="G71">
            <v>0</v>
          </cell>
          <cell r="H71">
            <v>80.459999999999994</v>
          </cell>
          <cell r="I71">
            <v>6.41</v>
          </cell>
          <cell r="J71">
            <v>289.70000000000005</v>
          </cell>
          <cell r="K71">
            <v>2.8</v>
          </cell>
          <cell r="L71">
            <v>0</v>
          </cell>
          <cell r="M71">
            <v>3502.74</v>
          </cell>
        </row>
        <row r="72">
          <cell r="A72" t="str">
            <v>39090</v>
          </cell>
          <cell r="B72" t="str">
            <v>East Valley School District (Yakima)</v>
          </cell>
          <cell r="C72">
            <v>983.59</v>
          </cell>
          <cell r="D72">
            <v>24.9</v>
          </cell>
          <cell r="E72">
            <v>181.58</v>
          </cell>
          <cell r="F72">
            <v>206.48000000000002</v>
          </cell>
          <cell r="G72">
            <v>0</v>
          </cell>
          <cell r="H72">
            <v>49.65</v>
          </cell>
          <cell r="I72">
            <v>3.28</v>
          </cell>
          <cell r="J72">
            <v>3.2</v>
          </cell>
          <cell r="K72">
            <v>14.2</v>
          </cell>
          <cell r="L72">
            <v>0</v>
          </cell>
          <cell r="M72">
            <v>3259.06</v>
          </cell>
        </row>
        <row r="73">
          <cell r="A73" t="str">
            <v>09206</v>
          </cell>
          <cell r="B73" t="str">
            <v>Eastmont School District</v>
          </cell>
          <cell r="C73">
            <v>1570.46</v>
          </cell>
          <cell r="D73">
            <v>131.41999999999999</v>
          </cell>
          <cell r="E73">
            <v>344.87</v>
          </cell>
          <cell r="F73">
            <v>476.28999999999996</v>
          </cell>
          <cell r="G73">
            <v>0</v>
          </cell>
          <cell r="H73">
            <v>128.69999999999999</v>
          </cell>
          <cell r="I73">
            <v>6.2</v>
          </cell>
          <cell r="J73">
            <v>205.97</v>
          </cell>
          <cell r="K73">
            <v>0</v>
          </cell>
          <cell r="L73">
            <v>0</v>
          </cell>
          <cell r="M73">
            <v>5822.79</v>
          </cell>
        </row>
        <row r="74">
          <cell r="A74" t="str">
            <v>19028</v>
          </cell>
          <cell r="B74" t="str">
            <v>Easton School District</v>
          </cell>
          <cell r="C74">
            <v>17.96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2.82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83.259999999999991</v>
          </cell>
        </row>
        <row r="75">
          <cell r="A75" t="str">
            <v>27404</v>
          </cell>
          <cell r="B75" t="str">
            <v>Eatonville School District</v>
          </cell>
          <cell r="C75">
            <v>572.20000000000005</v>
          </cell>
          <cell r="D75">
            <v>25.24</v>
          </cell>
          <cell r="E75">
            <v>131.85</v>
          </cell>
          <cell r="F75">
            <v>157.09</v>
          </cell>
          <cell r="G75">
            <v>0</v>
          </cell>
          <cell r="H75">
            <v>38.44</v>
          </cell>
          <cell r="I75">
            <v>2.38</v>
          </cell>
          <cell r="J75">
            <v>64.600000000000009</v>
          </cell>
          <cell r="K75">
            <v>24.4</v>
          </cell>
          <cell r="L75">
            <v>0</v>
          </cell>
          <cell r="M75">
            <v>1907.3200000000002</v>
          </cell>
        </row>
        <row r="76">
          <cell r="A76" t="str">
            <v>31015</v>
          </cell>
          <cell r="B76" t="str">
            <v>Edmonds School District</v>
          </cell>
          <cell r="C76">
            <v>5927.35</v>
          </cell>
          <cell r="D76">
            <v>113.59</v>
          </cell>
          <cell r="E76">
            <v>925.87</v>
          </cell>
          <cell r="F76">
            <v>1039.46</v>
          </cell>
          <cell r="G76">
            <v>0</v>
          </cell>
          <cell r="H76">
            <v>358.56</v>
          </cell>
          <cell r="I76">
            <v>41.34</v>
          </cell>
          <cell r="J76">
            <v>884.1400000000001</v>
          </cell>
          <cell r="K76">
            <v>115.72</v>
          </cell>
          <cell r="L76">
            <v>0</v>
          </cell>
          <cell r="M76">
            <v>20060.140000000003</v>
          </cell>
        </row>
        <row r="77">
          <cell r="A77" t="str">
            <v>19401</v>
          </cell>
          <cell r="B77" t="str">
            <v>Ellensburg School District</v>
          </cell>
          <cell r="C77">
            <v>923.04</v>
          </cell>
          <cell r="D77">
            <v>27.46</v>
          </cell>
          <cell r="E77">
            <v>199.46</v>
          </cell>
          <cell r="F77">
            <v>226.92000000000002</v>
          </cell>
          <cell r="G77">
            <v>0</v>
          </cell>
          <cell r="H77">
            <v>91.81</v>
          </cell>
          <cell r="I77">
            <v>0.54</v>
          </cell>
          <cell r="J77">
            <v>89.78</v>
          </cell>
          <cell r="K77">
            <v>2.2000000000000002</v>
          </cell>
          <cell r="L77">
            <v>0</v>
          </cell>
          <cell r="M77">
            <v>3232.5299999999997</v>
          </cell>
        </row>
        <row r="78">
          <cell r="A78" t="str">
            <v>14068</v>
          </cell>
          <cell r="B78" t="str">
            <v>Elma School District</v>
          </cell>
          <cell r="C78">
            <v>419.87</v>
          </cell>
          <cell r="D78">
            <v>69.92</v>
          </cell>
          <cell r="E78">
            <v>191.86</v>
          </cell>
          <cell r="F78">
            <v>261.78000000000003</v>
          </cell>
          <cell r="G78">
            <v>0</v>
          </cell>
          <cell r="H78">
            <v>33.700000000000003</v>
          </cell>
          <cell r="I78">
            <v>1.02</v>
          </cell>
          <cell r="J78">
            <v>69.36</v>
          </cell>
          <cell r="K78">
            <v>38.4</v>
          </cell>
          <cell r="L78">
            <v>0</v>
          </cell>
          <cell r="M78">
            <v>1559.33</v>
          </cell>
        </row>
        <row r="79">
          <cell r="A79" t="str">
            <v>38308</v>
          </cell>
          <cell r="B79" t="str">
            <v>Endicott School District</v>
          </cell>
          <cell r="C79">
            <v>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1.36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74.679999999999993</v>
          </cell>
        </row>
        <row r="80">
          <cell r="A80" t="str">
            <v>04127</v>
          </cell>
          <cell r="B80" t="str">
            <v>Entiat School District</v>
          </cell>
          <cell r="C80">
            <v>115.2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8.8000000000000007</v>
          </cell>
          <cell r="I80">
            <v>0.65</v>
          </cell>
          <cell r="J80">
            <v>0</v>
          </cell>
          <cell r="K80">
            <v>0</v>
          </cell>
          <cell r="L80">
            <v>0</v>
          </cell>
          <cell r="M80">
            <v>312.99</v>
          </cell>
        </row>
        <row r="81">
          <cell r="A81" t="str">
            <v>17216</v>
          </cell>
          <cell r="B81" t="str">
            <v>Enumclaw School District</v>
          </cell>
          <cell r="C81">
            <v>1201.97</v>
          </cell>
          <cell r="D81">
            <v>24.11</v>
          </cell>
          <cell r="E81">
            <v>418.76</v>
          </cell>
          <cell r="F81">
            <v>442.87</v>
          </cell>
          <cell r="G81">
            <v>0</v>
          </cell>
          <cell r="H81">
            <v>88.71</v>
          </cell>
          <cell r="I81">
            <v>5.31</v>
          </cell>
          <cell r="J81">
            <v>0</v>
          </cell>
          <cell r="K81">
            <v>8.1999999999999993</v>
          </cell>
          <cell r="L81">
            <v>0</v>
          </cell>
          <cell r="M81">
            <v>4086.2400000000002</v>
          </cell>
        </row>
        <row r="82">
          <cell r="A82" t="str">
            <v>13165</v>
          </cell>
          <cell r="B82" t="str">
            <v>Ephrata School District</v>
          </cell>
          <cell r="C82">
            <v>724.77</v>
          </cell>
          <cell r="D82">
            <v>40.92</v>
          </cell>
          <cell r="E82">
            <v>205.02</v>
          </cell>
          <cell r="F82">
            <v>245.94</v>
          </cell>
          <cell r="G82">
            <v>0</v>
          </cell>
          <cell r="H82">
            <v>44.81</v>
          </cell>
          <cell r="I82">
            <v>3.64</v>
          </cell>
          <cell r="J82">
            <v>4.9800000000000004</v>
          </cell>
          <cell r="K82">
            <v>12.4</v>
          </cell>
          <cell r="L82">
            <v>0</v>
          </cell>
          <cell r="M82">
            <v>2582.81</v>
          </cell>
        </row>
        <row r="83">
          <cell r="A83" t="str">
            <v>21036</v>
          </cell>
          <cell r="B83" t="str">
            <v>Evaline School District</v>
          </cell>
          <cell r="C83">
            <v>21.2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46</v>
          </cell>
        </row>
        <row r="84">
          <cell r="A84" t="str">
            <v>31002</v>
          </cell>
          <cell r="B84" t="str">
            <v>Everett School District</v>
          </cell>
          <cell r="C84">
            <v>6286.54</v>
          </cell>
          <cell r="D84">
            <v>416.83</v>
          </cell>
          <cell r="E84">
            <v>1098.77</v>
          </cell>
          <cell r="F84">
            <v>1515.6</v>
          </cell>
          <cell r="G84">
            <v>0</v>
          </cell>
          <cell r="H84">
            <v>320.67</v>
          </cell>
          <cell r="I84">
            <v>17.16</v>
          </cell>
          <cell r="J84">
            <v>255.17000000000002</v>
          </cell>
          <cell r="K84">
            <v>114.4</v>
          </cell>
          <cell r="L84">
            <v>0</v>
          </cell>
          <cell r="M84">
            <v>19752.27</v>
          </cell>
        </row>
        <row r="85">
          <cell r="A85" t="str">
            <v>06114</v>
          </cell>
          <cell r="B85" t="str">
            <v>Evergreen School District (Clark)</v>
          </cell>
          <cell r="C85">
            <v>5946.67</v>
          </cell>
          <cell r="D85">
            <v>213.52</v>
          </cell>
          <cell r="E85">
            <v>2172.5300000000002</v>
          </cell>
          <cell r="F85">
            <v>2386.0500000000002</v>
          </cell>
          <cell r="G85">
            <v>561.57000000000005</v>
          </cell>
          <cell r="H85">
            <v>357.02</v>
          </cell>
          <cell r="I85">
            <v>4.8099999999999996</v>
          </cell>
          <cell r="J85">
            <v>632.16</v>
          </cell>
          <cell r="K85">
            <v>72.8</v>
          </cell>
          <cell r="L85">
            <v>0</v>
          </cell>
          <cell r="M85">
            <v>22954.33</v>
          </cell>
        </row>
        <row r="86">
          <cell r="A86" t="str">
            <v>33205</v>
          </cell>
          <cell r="B86" t="str">
            <v>Evergreen School District (Stevens)</v>
          </cell>
          <cell r="C86">
            <v>13.2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25.799999999999997</v>
          </cell>
        </row>
        <row r="87">
          <cell r="A87" t="str">
            <v>17210</v>
          </cell>
          <cell r="B87" t="str">
            <v>Federal Way School District</v>
          </cell>
          <cell r="C87">
            <v>5729.63</v>
          </cell>
          <cell r="D87">
            <v>89.12</v>
          </cell>
          <cell r="E87">
            <v>1275.18</v>
          </cell>
          <cell r="F87">
            <v>1364.3000000000002</v>
          </cell>
          <cell r="G87">
            <v>0</v>
          </cell>
          <cell r="H87">
            <v>529.64</v>
          </cell>
          <cell r="I87">
            <v>47.73</v>
          </cell>
          <cell r="J87">
            <v>829.95</v>
          </cell>
          <cell r="K87">
            <v>120.12</v>
          </cell>
          <cell r="L87">
            <v>0</v>
          </cell>
          <cell r="M87">
            <v>20447.68</v>
          </cell>
        </row>
        <row r="88">
          <cell r="A88" t="str">
            <v>37502</v>
          </cell>
          <cell r="B88" t="str">
            <v>Ferndale School District</v>
          </cell>
          <cell r="C88">
            <v>1343.51</v>
          </cell>
          <cell r="D88">
            <v>17.98</v>
          </cell>
          <cell r="E88">
            <v>252.22</v>
          </cell>
          <cell r="F88">
            <v>270.2</v>
          </cell>
          <cell r="G88">
            <v>0</v>
          </cell>
          <cell r="H88">
            <v>94.16</v>
          </cell>
          <cell r="I88">
            <v>17.37</v>
          </cell>
          <cell r="J88">
            <v>97.02000000000001</v>
          </cell>
          <cell r="K88">
            <v>36.659999999999997</v>
          </cell>
          <cell r="L88">
            <v>3.14</v>
          </cell>
          <cell r="M88">
            <v>4375.380000000001</v>
          </cell>
        </row>
        <row r="89">
          <cell r="A89" t="str">
            <v>27417</v>
          </cell>
          <cell r="B89" t="str">
            <v>Fife School District</v>
          </cell>
          <cell r="C89">
            <v>1083.5999999999999</v>
          </cell>
          <cell r="D89">
            <v>47.73</v>
          </cell>
          <cell r="E89">
            <v>315.07</v>
          </cell>
          <cell r="F89">
            <v>362.8</v>
          </cell>
          <cell r="G89">
            <v>0</v>
          </cell>
          <cell r="H89">
            <v>61.52</v>
          </cell>
          <cell r="I89">
            <v>2.36</v>
          </cell>
          <cell r="J89">
            <v>6.89</v>
          </cell>
          <cell r="K89">
            <v>17.760000000000002</v>
          </cell>
          <cell r="L89">
            <v>0</v>
          </cell>
          <cell r="M89">
            <v>3706.1400000000003</v>
          </cell>
        </row>
        <row r="90">
          <cell r="A90" t="str">
            <v>03053</v>
          </cell>
          <cell r="B90" t="str">
            <v>Finley School District</v>
          </cell>
          <cell r="C90">
            <v>220.18</v>
          </cell>
          <cell r="D90">
            <v>5.68</v>
          </cell>
          <cell r="E90">
            <v>64.5</v>
          </cell>
          <cell r="F90">
            <v>70.180000000000007</v>
          </cell>
          <cell r="G90">
            <v>0</v>
          </cell>
          <cell r="H90">
            <v>13.36</v>
          </cell>
          <cell r="I90">
            <v>0.53</v>
          </cell>
          <cell r="J90">
            <v>17.07</v>
          </cell>
          <cell r="K90">
            <v>0</v>
          </cell>
          <cell r="L90">
            <v>0</v>
          </cell>
          <cell r="M90">
            <v>846.00000000000023</v>
          </cell>
        </row>
        <row r="91">
          <cell r="A91" t="str">
            <v>27402</v>
          </cell>
          <cell r="B91" t="str">
            <v>Franklin Pierce School District</v>
          </cell>
          <cell r="C91">
            <v>2186.65</v>
          </cell>
          <cell r="D91">
            <v>107.61</v>
          </cell>
          <cell r="E91">
            <v>528.71</v>
          </cell>
          <cell r="F91">
            <v>636.32000000000005</v>
          </cell>
          <cell r="G91">
            <v>0</v>
          </cell>
          <cell r="H91">
            <v>134.72999999999999</v>
          </cell>
          <cell r="I91">
            <v>13.05</v>
          </cell>
          <cell r="J91">
            <v>97.800000000000011</v>
          </cell>
          <cell r="K91">
            <v>0</v>
          </cell>
          <cell r="L91">
            <v>0</v>
          </cell>
          <cell r="M91">
            <v>7315.3799999999992</v>
          </cell>
        </row>
        <row r="92">
          <cell r="A92" t="str">
            <v>32358</v>
          </cell>
          <cell r="B92" t="str">
            <v>Freeman School District</v>
          </cell>
          <cell r="C92">
            <v>210.2</v>
          </cell>
          <cell r="D92">
            <v>34.31</v>
          </cell>
          <cell r="E92">
            <v>88.61</v>
          </cell>
          <cell r="F92">
            <v>122.92</v>
          </cell>
          <cell r="G92">
            <v>0</v>
          </cell>
          <cell r="H92">
            <v>21.67</v>
          </cell>
          <cell r="I92">
            <v>0.33</v>
          </cell>
          <cell r="J92">
            <v>1.8</v>
          </cell>
          <cell r="K92">
            <v>0.8</v>
          </cell>
          <cell r="L92">
            <v>0</v>
          </cell>
          <cell r="M92">
            <v>857.86999999999989</v>
          </cell>
        </row>
        <row r="93">
          <cell r="A93" t="str">
            <v>38302</v>
          </cell>
          <cell r="B93" t="str">
            <v>Garfield School District</v>
          </cell>
          <cell r="C93">
            <v>37.200000000000003</v>
          </cell>
          <cell r="D93">
            <v>0</v>
          </cell>
          <cell r="E93">
            <v>4.87</v>
          </cell>
          <cell r="F93">
            <v>4.87</v>
          </cell>
          <cell r="G93">
            <v>0</v>
          </cell>
          <cell r="H93">
            <v>2.75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105.26</v>
          </cell>
        </row>
        <row r="94">
          <cell r="A94" t="str">
            <v>20401</v>
          </cell>
          <cell r="B94" t="str">
            <v>Glenwood School District</v>
          </cell>
          <cell r="C94">
            <v>10.57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51.97</v>
          </cell>
        </row>
        <row r="95">
          <cell r="A95" t="str">
            <v>20404</v>
          </cell>
          <cell r="B95" t="str">
            <v>Goldendale School District</v>
          </cell>
          <cell r="C95">
            <v>217</v>
          </cell>
          <cell r="D95">
            <v>27.1</v>
          </cell>
          <cell r="E95">
            <v>80.260000000000005</v>
          </cell>
          <cell r="F95">
            <v>107.36000000000001</v>
          </cell>
          <cell r="G95">
            <v>0</v>
          </cell>
          <cell r="H95">
            <v>6.71</v>
          </cell>
          <cell r="I95">
            <v>1.34</v>
          </cell>
          <cell r="J95">
            <v>1378.9</v>
          </cell>
          <cell r="K95">
            <v>0</v>
          </cell>
          <cell r="L95">
            <v>0</v>
          </cell>
          <cell r="M95">
            <v>2240.65</v>
          </cell>
        </row>
        <row r="96">
          <cell r="A96" t="str">
            <v>13301</v>
          </cell>
          <cell r="B96" t="str">
            <v>Grand Coulee Dam School District</v>
          </cell>
          <cell r="C96">
            <v>194.36</v>
          </cell>
          <cell r="D96">
            <v>7.56</v>
          </cell>
          <cell r="E96">
            <v>26.32</v>
          </cell>
          <cell r="F96">
            <v>33.880000000000003</v>
          </cell>
          <cell r="G96">
            <v>0</v>
          </cell>
          <cell r="H96">
            <v>11.57</v>
          </cell>
          <cell r="I96">
            <v>1.07</v>
          </cell>
          <cell r="J96">
            <v>33.32</v>
          </cell>
          <cell r="K96">
            <v>0</v>
          </cell>
          <cell r="L96">
            <v>0</v>
          </cell>
          <cell r="M96">
            <v>719.05000000000018</v>
          </cell>
        </row>
        <row r="97">
          <cell r="A97" t="str">
            <v>39200</v>
          </cell>
          <cell r="B97" t="str">
            <v>Grandview School District</v>
          </cell>
          <cell r="C97">
            <v>971.41</v>
          </cell>
          <cell r="D97">
            <v>41.76</v>
          </cell>
          <cell r="E97">
            <v>277.12</v>
          </cell>
          <cell r="F97">
            <v>318.88</v>
          </cell>
          <cell r="G97">
            <v>0</v>
          </cell>
          <cell r="H97">
            <v>35</v>
          </cell>
          <cell r="I97">
            <v>4.17</v>
          </cell>
          <cell r="J97">
            <v>44.199999999999996</v>
          </cell>
          <cell r="K97">
            <v>7.2</v>
          </cell>
          <cell r="L97">
            <v>0</v>
          </cell>
          <cell r="M97">
            <v>3508.0599999999995</v>
          </cell>
        </row>
        <row r="98">
          <cell r="A98" t="str">
            <v>39204</v>
          </cell>
          <cell r="B98" t="str">
            <v>Granger School District</v>
          </cell>
          <cell r="C98">
            <v>429</v>
          </cell>
          <cell r="D98">
            <v>21.06</v>
          </cell>
          <cell r="E98">
            <v>165.61</v>
          </cell>
          <cell r="F98">
            <v>186.67000000000002</v>
          </cell>
          <cell r="G98">
            <v>0</v>
          </cell>
          <cell r="H98">
            <v>19.579999999999998</v>
          </cell>
          <cell r="I98">
            <v>0.8</v>
          </cell>
          <cell r="J98">
            <v>0</v>
          </cell>
          <cell r="K98">
            <v>0</v>
          </cell>
          <cell r="L98">
            <v>0</v>
          </cell>
          <cell r="M98">
            <v>1457.05</v>
          </cell>
        </row>
        <row r="99">
          <cell r="A99" t="str">
            <v>31332</v>
          </cell>
          <cell r="B99" t="str">
            <v>Granite Falls School District</v>
          </cell>
          <cell r="C99">
            <v>633.20000000000005</v>
          </cell>
          <cell r="D99">
            <v>71.14</v>
          </cell>
          <cell r="E99">
            <v>133.44999999999999</v>
          </cell>
          <cell r="F99">
            <v>204.58999999999997</v>
          </cell>
          <cell r="G99">
            <v>0</v>
          </cell>
          <cell r="H99">
            <v>12.07</v>
          </cell>
          <cell r="I99">
            <v>0.08</v>
          </cell>
          <cell r="J99">
            <v>139.46</v>
          </cell>
          <cell r="K99">
            <v>50.2</v>
          </cell>
          <cell r="L99">
            <v>0</v>
          </cell>
          <cell r="M99">
            <v>2169.1799999999998</v>
          </cell>
        </row>
        <row r="100">
          <cell r="A100" t="str">
            <v>23054</v>
          </cell>
          <cell r="B100" t="str">
            <v>Grapeview School District</v>
          </cell>
          <cell r="C100">
            <v>99.8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214.6</v>
          </cell>
        </row>
        <row r="101">
          <cell r="A101" t="str">
            <v>32312</v>
          </cell>
          <cell r="B101" t="str">
            <v>Great Northern School District</v>
          </cell>
          <cell r="C101">
            <v>17.399999999999999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28</v>
          </cell>
        </row>
        <row r="102">
          <cell r="A102" t="str">
            <v>17910</v>
          </cell>
          <cell r="B102" t="str">
            <v>Green Dot Public Schools Rainier Valley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160.80000000000001</v>
          </cell>
        </row>
        <row r="103">
          <cell r="A103" t="str">
            <v>06103</v>
          </cell>
          <cell r="B103" t="str">
            <v>Green Mountain School District</v>
          </cell>
          <cell r="C103">
            <v>70.400000000000006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153.02000000000001</v>
          </cell>
        </row>
        <row r="104">
          <cell r="A104" t="str">
            <v>34324</v>
          </cell>
          <cell r="B104" t="str">
            <v>Griffin School District</v>
          </cell>
          <cell r="C104">
            <v>239.21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603.01</v>
          </cell>
        </row>
        <row r="105">
          <cell r="A105" t="str">
            <v>22204</v>
          </cell>
          <cell r="B105" t="str">
            <v>Harrington School District</v>
          </cell>
          <cell r="C105">
            <v>43.6</v>
          </cell>
          <cell r="D105">
            <v>1.06</v>
          </cell>
          <cell r="E105">
            <v>4.45</v>
          </cell>
          <cell r="F105">
            <v>5.51</v>
          </cell>
          <cell r="G105">
            <v>0</v>
          </cell>
          <cell r="H105">
            <v>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112.51</v>
          </cell>
        </row>
        <row r="106">
          <cell r="A106" t="str">
            <v>39203</v>
          </cell>
          <cell r="B106" t="str">
            <v>Highland School District</v>
          </cell>
          <cell r="C106">
            <v>256.8</v>
          </cell>
          <cell r="D106">
            <v>0</v>
          </cell>
          <cell r="E106">
            <v>46.3</v>
          </cell>
          <cell r="F106">
            <v>46.3</v>
          </cell>
          <cell r="G106">
            <v>0</v>
          </cell>
          <cell r="H106">
            <v>9.92</v>
          </cell>
          <cell r="I106">
            <v>0.42</v>
          </cell>
          <cell r="J106">
            <v>0</v>
          </cell>
          <cell r="K106">
            <v>5.4</v>
          </cell>
          <cell r="L106">
            <v>0</v>
          </cell>
          <cell r="M106">
            <v>1032.9400000000003</v>
          </cell>
        </row>
        <row r="107">
          <cell r="A107" t="str">
            <v>17401</v>
          </cell>
          <cell r="B107" t="str">
            <v>Highline School District</v>
          </cell>
          <cell r="C107">
            <v>5214.53</v>
          </cell>
          <cell r="D107">
            <v>125.7</v>
          </cell>
          <cell r="E107">
            <v>655.34</v>
          </cell>
          <cell r="F107">
            <v>781.04000000000008</v>
          </cell>
          <cell r="G107">
            <v>360.64</v>
          </cell>
          <cell r="H107">
            <v>385.54</v>
          </cell>
          <cell r="I107">
            <v>31.37</v>
          </cell>
          <cell r="J107">
            <v>622.56999999999994</v>
          </cell>
          <cell r="K107">
            <v>160.18</v>
          </cell>
          <cell r="L107">
            <v>0</v>
          </cell>
          <cell r="M107">
            <v>17619.04</v>
          </cell>
        </row>
        <row r="108">
          <cell r="A108" t="str">
            <v>06098</v>
          </cell>
          <cell r="B108" t="str">
            <v>Hockinson School District</v>
          </cell>
          <cell r="C108">
            <v>538.16999999999996</v>
          </cell>
          <cell r="D108">
            <v>9.2200000000000006</v>
          </cell>
          <cell r="E108">
            <v>41.28</v>
          </cell>
          <cell r="F108">
            <v>50.5</v>
          </cell>
          <cell r="G108">
            <v>0</v>
          </cell>
          <cell r="H108">
            <v>64.099999999999994</v>
          </cell>
          <cell r="I108">
            <v>0.55000000000000004</v>
          </cell>
          <cell r="J108">
            <v>0</v>
          </cell>
          <cell r="K108">
            <v>3.4</v>
          </cell>
          <cell r="L108">
            <v>0</v>
          </cell>
          <cell r="M108">
            <v>1919.72</v>
          </cell>
        </row>
        <row r="109">
          <cell r="A109" t="str">
            <v>23404</v>
          </cell>
          <cell r="B109" t="str">
            <v>Hood Canal School District</v>
          </cell>
          <cell r="C109">
            <v>129.19999999999999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300.60000000000002</v>
          </cell>
        </row>
        <row r="110">
          <cell r="A110" t="str">
            <v>14028</v>
          </cell>
          <cell r="B110" t="str">
            <v>Hoquiam School District</v>
          </cell>
          <cell r="C110">
            <v>420.8</v>
          </cell>
          <cell r="D110">
            <v>16.989999999999998</v>
          </cell>
          <cell r="E110">
            <v>126.88</v>
          </cell>
          <cell r="F110">
            <v>143.87</v>
          </cell>
          <cell r="G110">
            <v>0</v>
          </cell>
          <cell r="H110">
            <v>21.82</v>
          </cell>
          <cell r="I110">
            <v>0.98</v>
          </cell>
          <cell r="J110">
            <v>123.67</v>
          </cell>
          <cell r="K110">
            <v>12.08</v>
          </cell>
          <cell r="L110">
            <v>0</v>
          </cell>
          <cell r="M110">
            <v>1569.03</v>
          </cell>
        </row>
        <row r="111">
          <cell r="A111" t="str">
            <v>27902</v>
          </cell>
          <cell r="B111" t="str">
            <v>Impact | Commencement Bay Elementary</v>
          </cell>
          <cell r="C111">
            <v>252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252</v>
          </cell>
        </row>
        <row r="112">
          <cell r="A112" t="str">
            <v>17916</v>
          </cell>
          <cell r="B112" t="str">
            <v>Impact | Salish Sea Elementary</v>
          </cell>
          <cell r="C112">
            <v>292.2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292.2</v>
          </cell>
        </row>
        <row r="113">
          <cell r="A113" t="str">
            <v>17911</v>
          </cell>
          <cell r="B113" t="str">
            <v>Impact Public Schools</v>
          </cell>
          <cell r="C113">
            <v>526.6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597.80000000000007</v>
          </cell>
        </row>
        <row r="114">
          <cell r="A114" t="str">
            <v>10070</v>
          </cell>
          <cell r="B114" t="str">
            <v>Inchelium School District</v>
          </cell>
          <cell r="C114">
            <v>66.599999999999994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4.3899999999999997</v>
          </cell>
          <cell r="I114">
            <v>0.6</v>
          </cell>
          <cell r="J114">
            <v>0</v>
          </cell>
          <cell r="K114">
            <v>0</v>
          </cell>
          <cell r="L114">
            <v>0</v>
          </cell>
          <cell r="M114">
            <v>226.23999999999998</v>
          </cell>
        </row>
        <row r="115">
          <cell r="A115" t="str">
            <v>31063</v>
          </cell>
          <cell r="B115" t="str">
            <v>Index School District</v>
          </cell>
          <cell r="C115">
            <v>17.48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23.68</v>
          </cell>
        </row>
        <row r="116">
          <cell r="A116" t="str">
            <v>17411</v>
          </cell>
          <cell r="B116" t="str">
            <v>Issaquah School District</v>
          </cell>
          <cell r="C116">
            <v>5203.26</v>
          </cell>
          <cell r="D116">
            <v>100.48</v>
          </cell>
          <cell r="E116">
            <v>1053.8399999999999</v>
          </cell>
          <cell r="F116">
            <v>1154.32</v>
          </cell>
          <cell r="G116">
            <v>0</v>
          </cell>
          <cell r="H116">
            <v>580.16999999999996</v>
          </cell>
          <cell r="I116">
            <v>59.98</v>
          </cell>
          <cell r="J116">
            <v>8.34</v>
          </cell>
          <cell r="K116">
            <v>0</v>
          </cell>
          <cell r="L116">
            <v>0</v>
          </cell>
          <cell r="M116">
            <v>19237.55</v>
          </cell>
        </row>
        <row r="117">
          <cell r="A117" t="str">
            <v>11056</v>
          </cell>
          <cell r="B117" t="str">
            <v>Kahlotus School District</v>
          </cell>
          <cell r="C117">
            <v>13</v>
          </cell>
          <cell r="D117">
            <v>0</v>
          </cell>
          <cell r="E117">
            <v>3.68</v>
          </cell>
          <cell r="F117">
            <v>3.68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36.4</v>
          </cell>
        </row>
        <row r="118">
          <cell r="A118" t="str">
            <v>08402</v>
          </cell>
          <cell r="B118" t="str">
            <v>Kalama School District</v>
          </cell>
          <cell r="C118">
            <v>325.27999999999997</v>
          </cell>
          <cell r="D118">
            <v>17.07</v>
          </cell>
          <cell r="E118">
            <v>37.68</v>
          </cell>
          <cell r="F118">
            <v>54.75</v>
          </cell>
          <cell r="G118">
            <v>0</v>
          </cell>
          <cell r="H118">
            <v>37.549999999999997</v>
          </cell>
          <cell r="I118">
            <v>1.45</v>
          </cell>
          <cell r="J118">
            <v>37.6</v>
          </cell>
          <cell r="K118">
            <v>0</v>
          </cell>
          <cell r="L118">
            <v>0</v>
          </cell>
          <cell r="M118">
            <v>1041.82</v>
          </cell>
        </row>
        <row r="119">
          <cell r="A119" t="str">
            <v>10003</v>
          </cell>
          <cell r="B119" t="str">
            <v>Keller School District</v>
          </cell>
          <cell r="C119">
            <v>22.2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33.4</v>
          </cell>
        </row>
        <row r="120">
          <cell r="A120" t="str">
            <v>08458</v>
          </cell>
          <cell r="B120" t="str">
            <v>Kelso School District</v>
          </cell>
          <cell r="C120">
            <v>1360.64</v>
          </cell>
          <cell r="D120">
            <v>63.76</v>
          </cell>
          <cell r="E120">
            <v>357.56</v>
          </cell>
          <cell r="F120">
            <v>421.32</v>
          </cell>
          <cell r="G120">
            <v>0</v>
          </cell>
          <cell r="H120">
            <v>80.760000000000005</v>
          </cell>
          <cell r="I120">
            <v>8.16</v>
          </cell>
          <cell r="J120">
            <v>234.93</v>
          </cell>
          <cell r="K120">
            <v>15.24</v>
          </cell>
          <cell r="L120">
            <v>1.22</v>
          </cell>
          <cell r="M120">
            <v>4788.51</v>
          </cell>
        </row>
        <row r="121">
          <cell r="A121" t="str">
            <v>03017</v>
          </cell>
          <cell r="B121" t="str">
            <v>Kennewick School District</v>
          </cell>
          <cell r="C121">
            <v>5149.1099999999997</v>
          </cell>
          <cell r="D121">
            <v>161.62</v>
          </cell>
          <cell r="E121">
            <v>961.01</v>
          </cell>
          <cell r="F121">
            <v>1122.6300000000001</v>
          </cell>
          <cell r="G121">
            <v>437.59</v>
          </cell>
          <cell r="H121">
            <v>269.67</v>
          </cell>
          <cell r="I121">
            <v>13.25</v>
          </cell>
          <cell r="J121">
            <v>791.23</v>
          </cell>
          <cell r="K121">
            <v>28.6</v>
          </cell>
          <cell r="L121">
            <v>0</v>
          </cell>
          <cell r="M121">
            <v>18323.689999999995</v>
          </cell>
        </row>
        <row r="122">
          <cell r="A122" t="str">
            <v>17415</v>
          </cell>
          <cell r="B122" t="str">
            <v>Kent School District</v>
          </cell>
          <cell r="C122">
            <v>7328.96</v>
          </cell>
          <cell r="D122">
            <v>189.54</v>
          </cell>
          <cell r="E122">
            <v>1439.41</v>
          </cell>
          <cell r="F122">
            <v>1628.95</v>
          </cell>
          <cell r="G122">
            <v>0</v>
          </cell>
          <cell r="H122">
            <v>734.36</v>
          </cell>
          <cell r="I122">
            <v>52.82</v>
          </cell>
          <cell r="J122">
            <v>52.16</v>
          </cell>
          <cell r="K122">
            <v>187.09</v>
          </cell>
          <cell r="L122">
            <v>6.68</v>
          </cell>
          <cell r="M122">
            <v>24699.13</v>
          </cell>
        </row>
        <row r="123">
          <cell r="A123" t="str">
            <v>33212</v>
          </cell>
          <cell r="B123" t="str">
            <v>Kettle Falls School District</v>
          </cell>
          <cell r="C123">
            <v>218.2</v>
          </cell>
          <cell r="D123">
            <v>0</v>
          </cell>
          <cell r="E123">
            <v>55.25</v>
          </cell>
          <cell r="F123">
            <v>55.25</v>
          </cell>
          <cell r="G123">
            <v>0</v>
          </cell>
          <cell r="H123">
            <v>15.87</v>
          </cell>
          <cell r="I123">
            <v>1.4</v>
          </cell>
          <cell r="J123">
            <v>327.06</v>
          </cell>
          <cell r="K123">
            <v>0</v>
          </cell>
          <cell r="L123">
            <v>0</v>
          </cell>
          <cell r="M123">
            <v>1050.5999999999999</v>
          </cell>
        </row>
        <row r="124">
          <cell r="A124" t="str">
            <v>03052</v>
          </cell>
          <cell r="B124" t="str">
            <v>Kiona-Benton City School District</v>
          </cell>
          <cell r="C124">
            <v>433.8</v>
          </cell>
          <cell r="D124">
            <v>0</v>
          </cell>
          <cell r="E124">
            <v>85.13</v>
          </cell>
          <cell r="F124">
            <v>85.13</v>
          </cell>
          <cell r="G124">
            <v>0</v>
          </cell>
          <cell r="H124">
            <v>25.8</v>
          </cell>
          <cell r="I124">
            <v>0.3</v>
          </cell>
          <cell r="J124">
            <v>0</v>
          </cell>
          <cell r="K124">
            <v>2.8</v>
          </cell>
          <cell r="L124">
            <v>0</v>
          </cell>
          <cell r="M124">
            <v>1391.51</v>
          </cell>
        </row>
        <row r="125">
          <cell r="A125" t="str">
            <v>19403</v>
          </cell>
          <cell r="B125" t="str">
            <v>Kittitas School District</v>
          </cell>
          <cell r="C125">
            <v>156.19999999999999</v>
          </cell>
          <cell r="D125">
            <v>14.66</v>
          </cell>
          <cell r="E125">
            <v>40.69</v>
          </cell>
          <cell r="F125">
            <v>55.349999999999994</v>
          </cell>
          <cell r="G125">
            <v>0</v>
          </cell>
          <cell r="H125">
            <v>12.64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577.94999999999993</v>
          </cell>
        </row>
        <row r="126">
          <cell r="A126" t="str">
            <v>20402</v>
          </cell>
          <cell r="B126" t="str">
            <v>Klickitat School District</v>
          </cell>
          <cell r="C126">
            <v>28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0.64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92.7</v>
          </cell>
        </row>
        <row r="127">
          <cell r="A127" t="str">
            <v>06101</v>
          </cell>
          <cell r="B127" t="str">
            <v>La Center School District</v>
          </cell>
          <cell r="C127">
            <v>465.12</v>
          </cell>
          <cell r="D127">
            <v>0</v>
          </cell>
          <cell r="E127">
            <v>44.81</v>
          </cell>
          <cell r="F127">
            <v>44.81</v>
          </cell>
          <cell r="G127">
            <v>0</v>
          </cell>
          <cell r="H127">
            <v>46.09</v>
          </cell>
          <cell r="I127">
            <v>1.4</v>
          </cell>
          <cell r="J127">
            <v>85.94</v>
          </cell>
          <cell r="K127">
            <v>3</v>
          </cell>
          <cell r="L127">
            <v>0</v>
          </cell>
          <cell r="M127">
            <v>1672.64</v>
          </cell>
        </row>
        <row r="128">
          <cell r="A128" t="str">
            <v>29311</v>
          </cell>
          <cell r="B128" t="str">
            <v>La Conner School District</v>
          </cell>
          <cell r="C128">
            <v>152.6</v>
          </cell>
          <cell r="D128">
            <v>0</v>
          </cell>
          <cell r="E128">
            <v>15.18</v>
          </cell>
          <cell r="F128">
            <v>15.18</v>
          </cell>
          <cell r="G128">
            <v>0</v>
          </cell>
          <cell r="H128">
            <v>15.63</v>
          </cell>
          <cell r="I128">
            <v>1.27</v>
          </cell>
          <cell r="J128">
            <v>0</v>
          </cell>
          <cell r="K128">
            <v>0.8</v>
          </cell>
          <cell r="L128">
            <v>0</v>
          </cell>
          <cell r="M128">
            <v>577.56999999999994</v>
          </cell>
        </row>
        <row r="129">
          <cell r="A129" t="str">
            <v>38126</v>
          </cell>
          <cell r="B129" t="str">
            <v>LaCrosse School District</v>
          </cell>
          <cell r="C129">
            <v>26</v>
          </cell>
          <cell r="D129">
            <v>0</v>
          </cell>
          <cell r="E129">
            <v>3.74</v>
          </cell>
          <cell r="F129">
            <v>3.74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79.400000000000006</v>
          </cell>
        </row>
        <row r="130">
          <cell r="A130" t="str">
            <v>04129</v>
          </cell>
          <cell r="B130" t="str">
            <v>Lake Chelan School District</v>
          </cell>
          <cell r="C130">
            <v>308.60000000000002</v>
          </cell>
          <cell r="D130">
            <v>0</v>
          </cell>
          <cell r="E130">
            <v>101.2</v>
          </cell>
          <cell r="F130">
            <v>101.2</v>
          </cell>
          <cell r="G130">
            <v>0</v>
          </cell>
          <cell r="H130">
            <v>18.77</v>
          </cell>
          <cell r="I130">
            <v>0.05</v>
          </cell>
          <cell r="J130">
            <v>6.3999999999999995</v>
          </cell>
          <cell r="K130">
            <v>0</v>
          </cell>
          <cell r="L130">
            <v>0</v>
          </cell>
          <cell r="M130">
            <v>1254.82</v>
          </cell>
        </row>
        <row r="131">
          <cell r="A131" t="str">
            <v>14097</v>
          </cell>
          <cell r="B131" t="str">
            <v>Lake Quinault School District</v>
          </cell>
          <cell r="C131">
            <v>50.2</v>
          </cell>
          <cell r="D131">
            <v>0</v>
          </cell>
          <cell r="E131">
            <v>5</v>
          </cell>
          <cell r="F131">
            <v>5</v>
          </cell>
          <cell r="G131">
            <v>0</v>
          </cell>
          <cell r="H131">
            <v>6.63</v>
          </cell>
          <cell r="I131">
            <v>1.08</v>
          </cell>
          <cell r="J131">
            <v>0</v>
          </cell>
          <cell r="K131">
            <v>0</v>
          </cell>
          <cell r="L131">
            <v>0</v>
          </cell>
          <cell r="M131">
            <v>174.77</v>
          </cell>
        </row>
        <row r="132">
          <cell r="A132" t="str">
            <v>31004</v>
          </cell>
          <cell r="B132" t="str">
            <v>Lake Stevens School District</v>
          </cell>
          <cell r="C132">
            <v>2870.76</v>
          </cell>
          <cell r="D132">
            <v>132.18</v>
          </cell>
          <cell r="E132">
            <v>482.6</v>
          </cell>
          <cell r="F132">
            <v>614.78</v>
          </cell>
          <cell r="G132">
            <v>0</v>
          </cell>
          <cell r="H132">
            <v>153.97</v>
          </cell>
          <cell r="I132">
            <v>8.15</v>
          </cell>
          <cell r="J132">
            <v>70.739999999999995</v>
          </cell>
          <cell r="K132">
            <v>0</v>
          </cell>
          <cell r="L132">
            <v>0</v>
          </cell>
          <cell r="M132">
            <v>9296.1999999999989</v>
          </cell>
        </row>
        <row r="133">
          <cell r="A133" t="str">
            <v>17414</v>
          </cell>
          <cell r="B133" t="str">
            <v>Lake Washington School District</v>
          </cell>
          <cell r="C133">
            <v>9352.93</v>
          </cell>
          <cell r="D133">
            <v>317.70999999999998</v>
          </cell>
          <cell r="E133">
            <v>1625.12</v>
          </cell>
          <cell r="F133">
            <v>1942.83</v>
          </cell>
          <cell r="G133">
            <v>312.97000000000003</v>
          </cell>
          <cell r="H133">
            <v>508.55</v>
          </cell>
          <cell r="I133">
            <v>41.71</v>
          </cell>
          <cell r="J133">
            <v>290.98</v>
          </cell>
          <cell r="K133">
            <v>0</v>
          </cell>
          <cell r="L133">
            <v>0</v>
          </cell>
          <cell r="M133">
            <v>30577.479999999996</v>
          </cell>
        </row>
        <row r="134">
          <cell r="A134" t="str">
            <v>31306</v>
          </cell>
          <cell r="B134" t="str">
            <v>Lakewood School District</v>
          </cell>
          <cell r="C134">
            <v>714.84</v>
          </cell>
          <cell r="D134">
            <v>18.41</v>
          </cell>
          <cell r="E134">
            <v>103.32</v>
          </cell>
          <cell r="F134">
            <v>121.72999999999999</v>
          </cell>
          <cell r="G134">
            <v>0</v>
          </cell>
          <cell r="H134">
            <v>33.369999999999997</v>
          </cell>
          <cell r="I134">
            <v>1.61</v>
          </cell>
          <cell r="J134">
            <v>79.430000000000007</v>
          </cell>
          <cell r="K134">
            <v>0</v>
          </cell>
          <cell r="L134">
            <v>0</v>
          </cell>
          <cell r="M134">
            <v>2541.9699999999998</v>
          </cell>
        </row>
        <row r="135">
          <cell r="A135" t="str">
            <v>38264</v>
          </cell>
          <cell r="B135" t="str">
            <v>Lamont School District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36.799999999999997</v>
          </cell>
        </row>
        <row r="136">
          <cell r="A136" t="str">
            <v>32362</v>
          </cell>
          <cell r="B136" t="str">
            <v>Liberty School District</v>
          </cell>
          <cell r="C136">
            <v>186.6</v>
          </cell>
          <cell r="D136">
            <v>0</v>
          </cell>
          <cell r="E136">
            <v>30.08</v>
          </cell>
          <cell r="F136">
            <v>30.08</v>
          </cell>
          <cell r="G136">
            <v>0</v>
          </cell>
          <cell r="H136">
            <v>7.62</v>
          </cell>
          <cell r="I136">
            <v>0</v>
          </cell>
          <cell r="J136">
            <v>4.5999999999999996</v>
          </cell>
          <cell r="K136">
            <v>0</v>
          </cell>
          <cell r="L136">
            <v>0</v>
          </cell>
          <cell r="M136">
            <v>567.97</v>
          </cell>
        </row>
        <row r="137">
          <cell r="A137" t="str">
            <v>01158</v>
          </cell>
          <cell r="B137" t="str">
            <v>Lind School District</v>
          </cell>
          <cell r="C137">
            <v>52</v>
          </cell>
          <cell r="D137">
            <v>4.72</v>
          </cell>
          <cell r="E137">
            <v>13.05</v>
          </cell>
          <cell r="F137">
            <v>17.77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188.2</v>
          </cell>
        </row>
        <row r="138">
          <cell r="A138" t="str">
            <v>08122</v>
          </cell>
          <cell r="B138" t="str">
            <v>Longview School District</v>
          </cell>
          <cell r="C138">
            <v>1859.02</v>
          </cell>
          <cell r="D138">
            <v>46.14</v>
          </cell>
          <cell r="E138">
            <v>376.42</v>
          </cell>
          <cell r="F138">
            <v>422.56</v>
          </cell>
          <cell r="G138">
            <v>0</v>
          </cell>
          <cell r="H138">
            <v>133.12</v>
          </cell>
          <cell r="I138">
            <v>10.94</v>
          </cell>
          <cell r="J138">
            <v>108.23</v>
          </cell>
          <cell r="K138">
            <v>27.96</v>
          </cell>
          <cell r="L138">
            <v>1.44</v>
          </cell>
          <cell r="M138">
            <v>6168.8799999999992</v>
          </cell>
        </row>
        <row r="139">
          <cell r="A139" t="str">
            <v>33183</v>
          </cell>
          <cell r="B139" t="str">
            <v>Loon Lake School District</v>
          </cell>
          <cell r="C139">
            <v>59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126.3</v>
          </cell>
          <cell r="K139">
            <v>0</v>
          </cell>
          <cell r="L139">
            <v>0</v>
          </cell>
          <cell r="M139">
            <v>231.1</v>
          </cell>
        </row>
        <row r="140">
          <cell r="A140" t="str">
            <v>28144</v>
          </cell>
          <cell r="B140" t="str">
            <v>Lopez School District</v>
          </cell>
          <cell r="C140">
            <v>63.2</v>
          </cell>
          <cell r="D140">
            <v>0.7</v>
          </cell>
          <cell r="E140">
            <v>12.57</v>
          </cell>
          <cell r="F140">
            <v>13.27</v>
          </cell>
          <cell r="G140">
            <v>0</v>
          </cell>
          <cell r="H140">
            <v>1.32</v>
          </cell>
          <cell r="I140">
            <v>0.1</v>
          </cell>
          <cell r="J140">
            <v>19.75</v>
          </cell>
          <cell r="K140">
            <v>0</v>
          </cell>
          <cell r="L140">
            <v>0</v>
          </cell>
          <cell r="M140">
            <v>241.82</v>
          </cell>
        </row>
        <row r="141">
          <cell r="A141" t="str">
            <v>32903</v>
          </cell>
          <cell r="B141" t="str">
            <v>Lumen Public School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0.8</v>
          </cell>
          <cell r="L141">
            <v>0</v>
          </cell>
          <cell r="M141">
            <v>34.599999999999994</v>
          </cell>
        </row>
        <row r="142">
          <cell r="A142" t="str">
            <v>37903</v>
          </cell>
          <cell r="B142" t="str">
            <v>Lummi Tribal Agency</v>
          </cell>
          <cell r="C142">
            <v>122.6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2.0099999999999998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399.13</v>
          </cell>
        </row>
        <row r="143">
          <cell r="A143" t="str">
            <v>20406</v>
          </cell>
          <cell r="B143" t="str">
            <v>Lyle School District</v>
          </cell>
          <cell r="C143">
            <v>62.4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13.71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214.04000000000002</v>
          </cell>
        </row>
        <row r="144">
          <cell r="A144" t="str">
            <v>37504</v>
          </cell>
          <cell r="B144" t="str">
            <v>Lynden School District</v>
          </cell>
          <cell r="C144">
            <v>873.85</v>
          </cell>
          <cell r="D144">
            <v>14.93</v>
          </cell>
          <cell r="E144">
            <v>218.72</v>
          </cell>
          <cell r="F144">
            <v>233.65</v>
          </cell>
          <cell r="G144">
            <v>0</v>
          </cell>
          <cell r="H144">
            <v>106.19</v>
          </cell>
          <cell r="I144">
            <v>6.4</v>
          </cell>
          <cell r="J144">
            <v>388.61</v>
          </cell>
          <cell r="K144">
            <v>17.260000000000002</v>
          </cell>
          <cell r="L144">
            <v>1.54</v>
          </cell>
          <cell r="M144">
            <v>3319.4400000000005</v>
          </cell>
        </row>
        <row r="145">
          <cell r="A145" t="str">
            <v>39120</v>
          </cell>
          <cell r="B145" t="str">
            <v>Mabton School District</v>
          </cell>
          <cell r="C145">
            <v>237.6</v>
          </cell>
          <cell r="D145">
            <v>0</v>
          </cell>
          <cell r="E145">
            <v>77.38</v>
          </cell>
          <cell r="F145">
            <v>77.38</v>
          </cell>
          <cell r="G145">
            <v>0</v>
          </cell>
          <cell r="H145">
            <v>10.58</v>
          </cell>
          <cell r="I145">
            <v>0.92</v>
          </cell>
          <cell r="J145">
            <v>0</v>
          </cell>
          <cell r="K145">
            <v>3.6</v>
          </cell>
          <cell r="L145">
            <v>0</v>
          </cell>
          <cell r="M145">
            <v>808.32</v>
          </cell>
        </row>
        <row r="146">
          <cell r="A146" t="str">
            <v>09207</v>
          </cell>
          <cell r="B146" t="str">
            <v>Mansfield School District</v>
          </cell>
          <cell r="C146">
            <v>26</v>
          </cell>
          <cell r="D146">
            <v>0</v>
          </cell>
          <cell r="E146">
            <v>3.1</v>
          </cell>
          <cell r="F146">
            <v>3.1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91.399999999999991</v>
          </cell>
        </row>
        <row r="147">
          <cell r="A147" t="str">
            <v>04019</v>
          </cell>
          <cell r="B147" t="str">
            <v>Manson School District</v>
          </cell>
          <cell r="C147">
            <v>161.97999999999999</v>
          </cell>
          <cell r="D147">
            <v>4.6100000000000003</v>
          </cell>
          <cell r="E147">
            <v>12.35</v>
          </cell>
          <cell r="F147">
            <v>16.96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598.66</v>
          </cell>
        </row>
        <row r="148">
          <cell r="A148" t="str">
            <v>23311</v>
          </cell>
          <cell r="B148" t="str">
            <v>Mary M Knight School District</v>
          </cell>
          <cell r="C148">
            <v>58.8</v>
          </cell>
          <cell r="D148">
            <v>4.8600000000000003</v>
          </cell>
          <cell r="E148">
            <v>18.62</v>
          </cell>
          <cell r="F148">
            <v>23.48</v>
          </cell>
          <cell r="G148">
            <v>0</v>
          </cell>
          <cell r="H148">
            <v>4.47</v>
          </cell>
          <cell r="I148">
            <v>0.33</v>
          </cell>
          <cell r="J148">
            <v>1274.4000000000001</v>
          </cell>
          <cell r="K148">
            <v>0</v>
          </cell>
          <cell r="L148">
            <v>0</v>
          </cell>
          <cell r="M148">
            <v>1440.42</v>
          </cell>
        </row>
        <row r="149">
          <cell r="A149" t="str">
            <v>33207</v>
          </cell>
          <cell r="B149" t="str">
            <v>Mary Walker School District</v>
          </cell>
          <cell r="C149">
            <v>118.2</v>
          </cell>
          <cell r="D149">
            <v>0</v>
          </cell>
          <cell r="E149">
            <v>39.33</v>
          </cell>
          <cell r="F149">
            <v>39.33</v>
          </cell>
          <cell r="G149">
            <v>0</v>
          </cell>
          <cell r="H149">
            <v>5.92</v>
          </cell>
          <cell r="I149">
            <v>1.02</v>
          </cell>
          <cell r="J149">
            <v>37.78</v>
          </cell>
          <cell r="K149">
            <v>0</v>
          </cell>
          <cell r="L149">
            <v>0</v>
          </cell>
          <cell r="M149">
            <v>450.72</v>
          </cell>
        </row>
        <row r="150">
          <cell r="A150" t="str">
            <v>31025</v>
          </cell>
          <cell r="B150" t="str">
            <v>Marysville School District</v>
          </cell>
          <cell r="C150">
            <v>2864.18</v>
          </cell>
          <cell r="D150">
            <v>201.04</v>
          </cell>
          <cell r="E150">
            <v>586.42999999999995</v>
          </cell>
          <cell r="F150">
            <v>787.46999999999991</v>
          </cell>
          <cell r="G150">
            <v>0</v>
          </cell>
          <cell r="H150">
            <v>154.68</v>
          </cell>
          <cell r="I150">
            <v>8.43</v>
          </cell>
          <cell r="J150">
            <v>336.75</v>
          </cell>
          <cell r="K150">
            <v>76.52</v>
          </cell>
          <cell r="L150">
            <v>0</v>
          </cell>
          <cell r="M150">
            <v>9923.5600000000013</v>
          </cell>
        </row>
        <row r="151">
          <cell r="A151" t="str">
            <v>14065</v>
          </cell>
          <cell r="B151" t="str">
            <v>McCleary School District</v>
          </cell>
          <cell r="C151">
            <v>125.41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291.75</v>
          </cell>
        </row>
        <row r="152">
          <cell r="A152" t="str">
            <v>32354</v>
          </cell>
          <cell r="B152" t="str">
            <v>Mead School District</v>
          </cell>
          <cell r="C152">
            <v>2631.62</v>
          </cell>
          <cell r="D152">
            <v>406.12</v>
          </cell>
          <cell r="E152">
            <v>321.83999999999997</v>
          </cell>
          <cell r="F152">
            <v>727.96</v>
          </cell>
          <cell r="G152">
            <v>0</v>
          </cell>
          <cell r="H152">
            <v>302.37</v>
          </cell>
          <cell r="I152">
            <v>12.32</v>
          </cell>
          <cell r="J152">
            <v>538.24</v>
          </cell>
          <cell r="K152">
            <v>9.93</v>
          </cell>
          <cell r="L152">
            <v>1.7</v>
          </cell>
          <cell r="M152">
            <v>10187.290000000001</v>
          </cell>
        </row>
        <row r="153">
          <cell r="A153" t="str">
            <v>32326</v>
          </cell>
          <cell r="B153" t="str">
            <v>Medical Lake School District</v>
          </cell>
          <cell r="C153">
            <v>565.32000000000005</v>
          </cell>
          <cell r="D153">
            <v>1.82</v>
          </cell>
          <cell r="E153">
            <v>128.52000000000001</v>
          </cell>
          <cell r="F153">
            <v>130.34</v>
          </cell>
          <cell r="G153">
            <v>0</v>
          </cell>
          <cell r="H153">
            <v>23.43</v>
          </cell>
          <cell r="I153">
            <v>1.3</v>
          </cell>
          <cell r="J153">
            <v>83.67</v>
          </cell>
          <cell r="K153">
            <v>0</v>
          </cell>
          <cell r="L153">
            <v>0</v>
          </cell>
          <cell r="M153">
            <v>1756.0400000000004</v>
          </cell>
        </row>
        <row r="154">
          <cell r="A154" t="str">
            <v>17400</v>
          </cell>
          <cell r="B154" t="str">
            <v>Mercer Island School District</v>
          </cell>
          <cell r="C154">
            <v>948.09</v>
          </cell>
          <cell r="D154">
            <v>16.190000000000001</v>
          </cell>
          <cell r="E154">
            <v>288.45</v>
          </cell>
          <cell r="F154">
            <v>304.64</v>
          </cell>
          <cell r="G154">
            <v>0</v>
          </cell>
          <cell r="H154">
            <v>47.02</v>
          </cell>
          <cell r="I154">
            <v>3.21</v>
          </cell>
          <cell r="J154">
            <v>12.61</v>
          </cell>
          <cell r="K154">
            <v>0</v>
          </cell>
          <cell r="L154">
            <v>0</v>
          </cell>
          <cell r="M154">
            <v>3990.6800000000003</v>
          </cell>
        </row>
        <row r="155">
          <cell r="A155" t="str">
            <v>37505</v>
          </cell>
          <cell r="B155" t="str">
            <v>Meridian School District</v>
          </cell>
          <cell r="C155">
            <v>444.77</v>
          </cell>
          <cell r="D155">
            <v>0</v>
          </cell>
          <cell r="E155">
            <v>61.67</v>
          </cell>
          <cell r="F155">
            <v>61.67</v>
          </cell>
          <cell r="G155">
            <v>0</v>
          </cell>
          <cell r="H155">
            <v>43.95</v>
          </cell>
          <cell r="I155">
            <v>2.4500000000000002</v>
          </cell>
          <cell r="J155">
            <v>224.32999999999998</v>
          </cell>
          <cell r="K155">
            <v>8.6999999999999993</v>
          </cell>
          <cell r="L155">
            <v>0.9</v>
          </cell>
          <cell r="M155">
            <v>1741.69</v>
          </cell>
        </row>
        <row r="156">
          <cell r="A156" t="str">
            <v>24350</v>
          </cell>
          <cell r="B156" t="str">
            <v>Methow Valley School District</v>
          </cell>
          <cell r="C156">
            <v>212.66</v>
          </cell>
          <cell r="D156">
            <v>0</v>
          </cell>
          <cell r="E156">
            <v>39.130000000000003</v>
          </cell>
          <cell r="F156">
            <v>39.130000000000003</v>
          </cell>
          <cell r="G156">
            <v>0</v>
          </cell>
          <cell r="H156">
            <v>7.07</v>
          </cell>
          <cell r="I156">
            <v>0.28000000000000003</v>
          </cell>
          <cell r="J156">
            <v>25.700000000000003</v>
          </cell>
          <cell r="K156">
            <v>0</v>
          </cell>
          <cell r="L156">
            <v>0</v>
          </cell>
          <cell r="M156">
            <v>716.15</v>
          </cell>
        </row>
        <row r="157">
          <cell r="A157" t="str">
            <v>30031</v>
          </cell>
          <cell r="B157" t="str">
            <v>Mill A School District</v>
          </cell>
          <cell r="C157">
            <v>10.27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25.989999999999995</v>
          </cell>
        </row>
        <row r="158">
          <cell r="A158" t="str">
            <v>31103</v>
          </cell>
          <cell r="B158" t="str">
            <v>Monroe School District</v>
          </cell>
          <cell r="C158">
            <v>1383.4</v>
          </cell>
          <cell r="D158">
            <v>74.430000000000007</v>
          </cell>
          <cell r="E158">
            <v>384.65</v>
          </cell>
          <cell r="F158">
            <v>459.08</v>
          </cell>
          <cell r="G158">
            <v>0</v>
          </cell>
          <cell r="H158">
            <v>160.72</v>
          </cell>
          <cell r="I158">
            <v>13.71</v>
          </cell>
          <cell r="J158">
            <v>763.31999999999994</v>
          </cell>
          <cell r="K158">
            <v>0</v>
          </cell>
          <cell r="L158">
            <v>0</v>
          </cell>
          <cell r="M158">
            <v>5792.95</v>
          </cell>
        </row>
        <row r="159">
          <cell r="A159" t="str">
            <v>14066</v>
          </cell>
          <cell r="B159" t="str">
            <v>Montesano School District</v>
          </cell>
          <cell r="C159">
            <v>361.18</v>
          </cell>
          <cell r="D159">
            <v>21.92</v>
          </cell>
          <cell r="E159">
            <v>146.30000000000001</v>
          </cell>
          <cell r="F159">
            <v>168.22000000000003</v>
          </cell>
          <cell r="G159">
            <v>0</v>
          </cell>
          <cell r="H159">
            <v>49.04</v>
          </cell>
          <cell r="I159">
            <v>2.3199999999999998</v>
          </cell>
          <cell r="J159">
            <v>0</v>
          </cell>
          <cell r="K159">
            <v>12</v>
          </cell>
          <cell r="L159">
            <v>0</v>
          </cell>
          <cell r="M159">
            <v>1355.7599999999998</v>
          </cell>
        </row>
        <row r="160">
          <cell r="A160" t="str">
            <v>21214</v>
          </cell>
          <cell r="B160" t="str">
            <v>Morton School District</v>
          </cell>
          <cell r="C160">
            <v>129</v>
          </cell>
          <cell r="D160">
            <v>26.31</v>
          </cell>
          <cell r="E160">
            <v>55.96</v>
          </cell>
          <cell r="F160">
            <v>82.27</v>
          </cell>
          <cell r="G160">
            <v>0</v>
          </cell>
          <cell r="H160">
            <v>5.83</v>
          </cell>
          <cell r="I160">
            <v>1.9</v>
          </cell>
          <cell r="J160">
            <v>0</v>
          </cell>
          <cell r="K160">
            <v>1</v>
          </cell>
          <cell r="L160">
            <v>0</v>
          </cell>
          <cell r="M160">
            <v>380.54999999999995</v>
          </cell>
        </row>
        <row r="161">
          <cell r="A161" t="str">
            <v>13161</v>
          </cell>
          <cell r="B161" t="str">
            <v>Moses Lake School District</v>
          </cell>
          <cell r="C161">
            <v>2535.36</v>
          </cell>
          <cell r="D161">
            <v>33.65</v>
          </cell>
          <cell r="E161">
            <v>416.27</v>
          </cell>
          <cell r="F161">
            <v>449.91999999999996</v>
          </cell>
          <cell r="G161">
            <v>210</v>
          </cell>
          <cell r="H161">
            <v>211.64</v>
          </cell>
          <cell r="I161">
            <v>12.59</v>
          </cell>
          <cell r="J161">
            <v>184.47</v>
          </cell>
          <cell r="K161">
            <v>103.56</v>
          </cell>
          <cell r="L161">
            <v>0</v>
          </cell>
          <cell r="M161">
            <v>8368.840000000002</v>
          </cell>
        </row>
        <row r="162">
          <cell r="A162" t="str">
            <v>21206</v>
          </cell>
          <cell r="B162" t="str">
            <v>Mossyrock School District</v>
          </cell>
          <cell r="C162">
            <v>174</v>
          </cell>
          <cell r="D162">
            <v>14.56</v>
          </cell>
          <cell r="E162">
            <v>34.28</v>
          </cell>
          <cell r="F162">
            <v>48.84</v>
          </cell>
          <cell r="G162">
            <v>0</v>
          </cell>
          <cell r="H162">
            <v>6.05</v>
          </cell>
          <cell r="I162">
            <v>0.17</v>
          </cell>
          <cell r="J162">
            <v>13.36</v>
          </cell>
          <cell r="K162">
            <v>0</v>
          </cell>
          <cell r="L162">
            <v>0</v>
          </cell>
          <cell r="M162">
            <v>576.91999999999996</v>
          </cell>
        </row>
        <row r="163">
          <cell r="A163" t="str">
            <v>39209</v>
          </cell>
          <cell r="B163" t="str">
            <v>Mount Adams School District</v>
          </cell>
          <cell r="C163">
            <v>239.4</v>
          </cell>
          <cell r="D163">
            <v>2.3199999999999998</v>
          </cell>
          <cell r="E163">
            <v>22.8</v>
          </cell>
          <cell r="F163">
            <v>25.12</v>
          </cell>
          <cell r="G163">
            <v>0</v>
          </cell>
          <cell r="H163">
            <v>2.42</v>
          </cell>
          <cell r="I163">
            <v>0.38</v>
          </cell>
          <cell r="J163">
            <v>21.599999999999998</v>
          </cell>
          <cell r="K163">
            <v>1.2</v>
          </cell>
          <cell r="L163">
            <v>0</v>
          </cell>
          <cell r="M163">
            <v>822.54000000000008</v>
          </cell>
        </row>
        <row r="164">
          <cell r="A164" t="str">
            <v>37507</v>
          </cell>
          <cell r="B164" t="str">
            <v>Mount Baker School District</v>
          </cell>
          <cell r="C164">
            <v>440.03</v>
          </cell>
          <cell r="D164">
            <v>7.49</v>
          </cell>
          <cell r="E164">
            <v>87.8</v>
          </cell>
          <cell r="F164">
            <v>95.289999999999992</v>
          </cell>
          <cell r="G164">
            <v>0</v>
          </cell>
          <cell r="H164">
            <v>40.83</v>
          </cell>
          <cell r="I164">
            <v>3.7</v>
          </cell>
          <cell r="J164">
            <v>80.45</v>
          </cell>
          <cell r="K164">
            <v>14.37</v>
          </cell>
          <cell r="L164">
            <v>0.43</v>
          </cell>
          <cell r="M164">
            <v>1642.07</v>
          </cell>
        </row>
        <row r="165">
          <cell r="A165" t="str">
            <v>30029</v>
          </cell>
          <cell r="B165" t="str">
            <v>Mount Pleasant School District</v>
          </cell>
          <cell r="C165">
            <v>26.8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59.8</v>
          </cell>
        </row>
        <row r="166">
          <cell r="A166" t="str">
            <v>29320</v>
          </cell>
          <cell r="B166" t="str">
            <v>Mount Vernon School District</v>
          </cell>
          <cell r="C166">
            <v>1792.34</v>
          </cell>
          <cell r="D166">
            <v>0</v>
          </cell>
          <cell r="E166">
            <v>421.29</v>
          </cell>
          <cell r="F166">
            <v>421.29</v>
          </cell>
          <cell r="G166">
            <v>191.36</v>
          </cell>
          <cell r="H166">
            <v>113.13</v>
          </cell>
          <cell r="I166">
            <v>6.42</v>
          </cell>
          <cell r="J166">
            <v>403.72</v>
          </cell>
          <cell r="K166">
            <v>23.2</v>
          </cell>
          <cell r="L166">
            <v>0</v>
          </cell>
          <cell r="M166">
            <v>6582.57</v>
          </cell>
        </row>
        <row r="167">
          <cell r="A167" t="str">
            <v>17903</v>
          </cell>
          <cell r="B167" t="str">
            <v>Muckleshoot Indian Tribe</v>
          </cell>
          <cell r="C167">
            <v>160.19999999999999</v>
          </cell>
          <cell r="D167">
            <v>0.27</v>
          </cell>
          <cell r="E167">
            <v>6.56</v>
          </cell>
          <cell r="F167">
            <v>6.83</v>
          </cell>
          <cell r="G167">
            <v>0</v>
          </cell>
          <cell r="H167">
            <v>2.69</v>
          </cell>
          <cell r="I167">
            <v>0.33</v>
          </cell>
          <cell r="J167">
            <v>0</v>
          </cell>
          <cell r="K167">
            <v>0</v>
          </cell>
          <cell r="L167">
            <v>0</v>
          </cell>
          <cell r="M167">
            <v>526.33000000000015</v>
          </cell>
        </row>
        <row r="168">
          <cell r="A168" t="str">
            <v>31006</v>
          </cell>
          <cell r="B168" t="str">
            <v>Mukilteo School District</v>
          </cell>
          <cell r="C168">
            <v>4398.29</v>
          </cell>
          <cell r="D168">
            <v>166.94</v>
          </cell>
          <cell r="E168">
            <v>554.14</v>
          </cell>
          <cell r="F168">
            <v>721.07999999999993</v>
          </cell>
          <cell r="G168">
            <v>482.67</v>
          </cell>
          <cell r="H168">
            <v>288</v>
          </cell>
          <cell r="I168">
            <v>26.01</v>
          </cell>
          <cell r="J168">
            <v>0</v>
          </cell>
          <cell r="K168">
            <v>37.4</v>
          </cell>
          <cell r="L168">
            <v>0</v>
          </cell>
          <cell r="M168">
            <v>15034.829999999998</v>
          </cell>
        </row>
        <row r="169">
          <cell r="A169" t="str">
            <v>39003</v>
          </cell>
          <cell r="B169" t="str">
            <v>Naches Valley School District</v>
          </cell>
          <cell r="C169">
            <v>360.39</v>
          </cell>
          <cell r="D169">
            <v>20.63</v>
          </cell>
          <cell r="E169">
            <v>63.17</v>
          </cell>
          <cell r="F169">
            <v>83.8</v>
          </cell>
          <cell r="G169">
            <v>0</v>
          </cell>
          <cell r="H169">
            <v>20.399999999999999</v>
          </cell>
          <cell r="I169">
            <v>2.65</v>
          </cell>
          <cell r="J169">
            <v>40.160000000000004</v>
          </cell>
          <cell r="K169">
            <v>2.8</v>
          </cell>
          <cell r="L169">
            <v>0</v>
          </cell>
          <cell r="M169">
            <v>1223.7900000000002</v>
          </cell>
        </row>
        <row r="170">
          <cell r="A170" t="str">
            <v>21014</v>
          </cell>
          <cell r="B170" t="str">
            <v>Napavine School District</v>
          </cell>
          <cell r="C170">
            <v>200.6</v>
          </cell>
          <cell r="D170">
            <v>42.48</v>
          </cell>
          <cell r="E170">
            <v>77.87</v>
          </cell>
          <cell r="F170">
            <v>120.35</v>
          </cell>
          <cell r="G170">
            <v>0</v>
          </cell>
          <cell r="H170">
            <v>13.9</v>
          </cell>
          <cell r="I170">
            <v>1.45</v>
          </cell>
          <cell r="J170">
            <v>0.8</v>
          </cell>
          <cell r="K170">
            <v>2.4</v>
          </cell>
          <cell r="L170">
            <v>0</v>
          </cell>
          <cell r="M170">
            <v>767.12999999999988</v>
          </cell>
        </row>
        <row r="171">
          <cell r="A171" t="str">
            <v>25155</v>
          </cell>
          <cell r="B171" t="str">
            <v>Naselle-Grays River Valley School District</v>
          </cell>
          <cell r="C171">
            <v>77.8</v>
          </cell>
          <cell r="D171">
            <v>2.02</v>
          </cell>
          <cell r="E171">
            <v>10.82</v>
          </cell>
          <cell r="F171">
            <v>12.84</v>
          </cell>
          <cell r="G171">
            <v>0</v>
          </cell>
          <cell r="H171">
            <v>7.83</v>
          </cell>
          <cell r="I171">
            <v>0.71</v>
          </cell>
          <cell r="J171">
            <v>0</v>
          </cell>
          <cell r="K171">
            <v>0</v>
          </cell>
          <cell r="L171">
            <v>0</v>
          </cell>
          <cell r="M171">
            <v>312.36999999999995</v>
          </cell>
        </row>
        <row r="172">
          <cell r="A172" t="str">
            <v>24014</v>
          </cell>
          <cell r="B172" t="str">
            <v>Nespelem School District</v>
          </cell>
          <cell r="C172">
            <v>63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128.4</v>
          </cell>
        </row>
        <row r="173">
          <cell r="A173" t="str">
            <v>26056</v>
          </cell>
          <cell r="B173" t="str">
            <v>Newport School District</v>
          </cell>
          <cell r="C173">
            <v>249.8</v>
          </cell>
          <cell r="D173">
            <v>31.55</v>
          </cell>
          <cell r="E173">
            <v>101.91</v>
          </cell>
          <cell r="F173">
            <v>133.46</v>
          </cell>
          <cell r="G173">
            <v>0</v>
          </cell>
          <cell r="H173">
            <v>17.47</v>
          </cell>
          <cell r="I173">
            <v>0.5</v>
          </cell>
          <cell r="J173">
            <v>108.42</v>
          </cell>
          <cell r="K173">
            <v>0</v>
          </cell>
          <cell r="L173">
            <v>0</v>
          </cell>
          <cell r="M173">
            <v>1023.4</v>
          </cell>
        </row>
        <row r="174">
          <cell r="A174" t="str">
            <v>32325</v>
          </cell>
          <cell r="B174" t="str">
            <v>Nine Mile Falls School District</v>
          </cell>
          <cell r="C174">
            <v>344.43</v>
          </cell>
          <cell r="D174">
            <v>2.48</v>
          </cell>
          <cell r="E174">
            <v>96.56</v>
          </cell>
          <cell r="F174">
            <v>99.04</v>
          </cell>
          <cell r="G174">
            <v>0</v>
          </cell>
          <cell r="H174">
            <v>56.85</v>
          </cell>
          <cell r="I174">
            <v>1.7</v>
          </cell>
          <cell r="J174">
            <v>53.800000000000004</v>
          </cell>
          <cell r="K174">
            <v>0.86</v>
          </cell>
          <cell r="L174">
            <v>0</v>
          </cell>
          <cell r="M174">
            <v>1390.8799999999997</v>
          </cell>
        </row>
        <row r="175">
          <cell r="A175" t="str">
            <v>37506</v>
          </cell>
          <cell r="B175" t="str">
            <v>Nooksack Valley School District</v>
          </cell>
          <cell r="C175">
            <v>599.30999999999995</v>
          </cell>
          <cell r="D175">
            <v>12.82</v>
          </cell>
          <cell r="E175">
            <v>74.8</v>
          </cell>
          <cell r="F175">
            <v>87.62</v>
          </cell>
          <cell r="G175">
            <v>0</v>
          </cell>
          <cell r="H175">
            <v>19.079999999999998</v>
          </cell>
          <cell r="I175">
            <v>2.1800000000000002</v>
          </cell>
          <cell r="J175">
            <v>0</v>
          </cell>
          <cell r="K175">
            <v>5.71</v>
          </cell>
          <cell r="L175">
            <v>0.89</v>
          </cell>
          <cell r="M175">
            <v>1801.7200000000003</v>
          </cell>
        </row>
        <row r="176">
          <cell r="A176" t="str">
            <v>14064</v>
          </cell>
          <cell r="B176" t="str">
            <v>North Beach School District</v>
          </cell>
          <cell r="C176">
            <v>242.46</v>
          </cell>
          <cell r="D176">
            <v>14.74</v>
          </cell>
          <cell r="E176">
            <v>24.34</v>
          </cell>
          <cell r="F176">
            <v>39.08</v>
          </cell>
          <cell r="G176">
            <v>0</v>
          </cell>
          <cell r="H176">
            <v>9.82</v>
          </cell>
          <cell r="I176">
            <v>1.08</v>
          </cell>
          <cell r="J176">
            <v>0</v>
          </cell>
          <cell r="K176">
            <v>3.2</v>
          </cell>
          <cell r="L176">
            <v>0</v>
          </cell>
          <cell r="M176">
            <v>724.34000000000015</v>
          </cell>
        </row>
        <row r="177">
          <cell r="A177" t="str">
            <v>11051</v>
          </cell>
          <cell r="B177" t="str">
            <v>North Franklin School District</v>
          </cell>
          <cell r="C177">
            <v>594.64</v>
          </cell>
          <cell r="D177">
            <v>7.41</v>
          </cell>
          <cell r="E177">
            <v>104.04</v>
          </cell>
          <cell r="F177">
            <v>111.45</v>
          </cell>
          <cell r="G177">
            <v>0</v>
          </cell>
          <cell r="H177">
            <v>29.05</v>
          </cell>
          <cell r="I177">
            <v>1.1000000000000001</v>
          </cell>
          <cell r="J177">
            <v>37.9</v>
          </cell>
          <cell r="K177">
            <v>3</v>
          </cell>
          <cell r="L177">
            <v>0</v>
          </cell>
          <cell r="M177">
            <v>2037.73</v>
          </cell>
        </row>
        <row r="178">
          <cell r="A178" t="str">
            <v>18400</v>
          </cell>
          <cell r="B178" t="str">
            <v>North Kitsap School District</v>
          </cell>
          <cell r="C178">
            <v>1477.58</v>
          </cell>
          <cell r="D178">
            <v>85.33</v>
          </cell>
          <cell r="E178">
            <v>262.3</v>
          </cell>
          <cell r="F178">
            <v>347.63</v>
          </cell>
          <cell r="G178">
            <v>0</v>
          </cell>
          <cell r="H178">
            <v>180.11</v>
          </cell>
          <cell r="I178">
            <v>7.82</v>
          </cell>
          <cell r="J178">
            <v>222.51</v>
          </cell>
          <cell r="K178">
            <v>0</v>
          </cell>
          <cell r="L178">
            <v>0</v>
          </cell>
          <cell r="M178">
            <v>5427.1699999999992</v>
          </cell>
        </row>
        <row r="179">
          <cell r="A179" t="str">
            <v>23403</v>
          </cell>
          <cell r="B179" t="str">
            <v>North Mason School District</v>
          </cell>
          <cell r="C179">
            <v>638.19000000000005</v>
          </cell>
          <cell r="D179">
            <v>84.23</v>
          </cell>
          <cell r="E179">
            <v>150.52000000000001</v>
          </cell>
          <cell r="F179">
            <v>234.75</v>
          </cell>
          <cell r="G179">
            <v>0</v>
          </cell>
          <cell r="H179">
            <v>59.58</v>
          </cell>
          <cell r="I179">
            <v>3.85</v>
          </cell>
          <cell r="J179">
            <v>152.79</v>
          </cell>
          <cell r="K179">
            <v>0</v>
          </cell>
          <cell r="L179">
            <v>0</v>
          </cell>
          <cell r="M179">
            <v>2261.5099999999998</v>
          </cell>
        </row>
        <row r="180">
          <cell r="A180" t="str">
            <v>25200</v>
          </cell>
          <cell r="B180" t="str">
            <v>North River School District</v>
          </cell>
          <cell r="C180">
            <v>26.2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3.35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86.429999999999993</v>
          </cell>
        </row>
        <row r="181">
          <cell r="A181" t="str">
            <v>34003</v>
          </cell>
          <cell r="B181" t="str">
            <v>North Thurston Public Schools</v>
          </cell>
          <cell r="C181">
            <v>4283.75</v>
          </cell>
          <cell r="D181">
            <v>224.06</v>
          </cell>
          <cell r="E181">
            <v>799.18</v>
          </cell>
          <cell r="F181">
            <v>1023.24</v>
          </cell>
          <cell r="G181">
            <v>0</v>
          </cell>
          <cell r="H181">
            <v>304.32</v>
          </cell>
          <cell r="I181">
            <v>31.37</v>
          </cell>
          <cell r="J181">
            <v>647.01</v>
          </cell>
          <cell r="K181">
            <v>72.8</v>
          </cell>
          <cell r="L181">
            <v>0</v>
          </cell>
          <cell r="M181">
            <v>14824.02</v>
          </cell>
        </row>
        <row r="182">
          <cell r="A182" t="str">
            <v>33211</v>
          </cell>
          <cell r="B182" t="str">
            <v>Northport School District</v>
          </cell>
          <cell r="C182">
            <v>41.4</v>
          </cell>
          <cell r="D182">
            <v>0</v>
          </cell>
          <cell r="E182">
            <v>6.96</v>
          </cell>
          <cell r="F182">
            <v>6.96</v>
          </cell>
          <cell r="G182">
            <v>0</v>
          </cell>
          <cell r="H182">
            <v>1.18</v>
          </cell>
          <cell r="I182">
            <v>0.42</v>
          </cell>
          <cell r="J182">
            <v>106.76</v>
          </cell>
          <cell r="K182">
            <v>0</v>
          </cell>
          <cell r="L182">
            <v>0</v>
          </cell>
          <cell r="M182">
            <v>251.93</v>
          </cell>
        </row>
        <row r="183">
          <cell r="A183" t="str">
            <v>17417</v>
          </cell>
          <cell r="B183" t="str">
            <v>Northshore School District</v>
          </cell>
          <cell r="C183">
            <v>6604.02</v>
          </cell>
          <cell r="D183">
            <v>204.85</v>
          </cell>
          <cell r="E183">
            <v>874.87</v>
          </cell>
          <cell r="F183">
            <v>1079.72</v>
          </cell>
          <cell r="G183">
            <v>0</v>
          </cell>
          <cell r="H183">
            <v>384.28</v>
          </cell>
          <cell r="I183">
            <v>20.440000000000001</v>
          </cell>
          <cell r="J183">
            <v>592.69999999999993</v>
          </cell>
          <cell r="K183">
            <v>4.2</v>
          </cell>
          <cell r="L183">
            <v>0</v>
          </cell>
          <cell r="M183">
            <v>22467.399999999998</v>
          </cell>
        </row>
        <row r="184">
          <cell r="A184" t="str">
            <v>15201</v>
          </cell>
          <cell r="B184" t="str">
            <v>Oak Harbor School District</v>
          </cell>
          <cell r="C184">
            <v>1704.32</v>
          </cell>
          <cell r="D184">
            <v>46.11</v>
          </cell>
          <cell r="E184">
            <v>415.88</v>
          </cell>
          <cell r="F184">
            <v>461.99</v>
          </cell>
          <cell r="G184">
            <v>0</v>
          </cell>
          <cell r="H184">
            <v>93.34</v>
          </cell>
          <cell r="I184">
            <v>3.49</v>
          </cell>
          <cell r="J184">
            <v>293.84999999999997</v>
          </cell>
          <cell r="K184">
            <v>9.4</v>
          </cell>
          <cell r="L184">
            <v>0</v>
          </cell>
          <cell r="M184">
            <v>5503.49</v>
          </cell>
        </row>
        <row r="185">
          <cell r="A185" t="str">
            <v>38324</v>
          </cell>
          <cell r="B185" t="str">
            <v>Oakesdale School District</v>
          </cell>
          <cell r="C185">
            <v>52.82</v>
          </cell>
          <cell r="D185">
            <v>0.61</v>
          </cell>
          <cell r="E185">
            <v>5.38</v>
          </cell>
          <cell r="F185">
            <v>5.99</v>
          </cell>
          <cell r="G185">
            <v>0</v>
          </cell>
          <cell r="H185">
            <v>3.65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147.49</v>
          </cell>
        </row>
        <row r="186">
          <cell r="A186" t="str">
            <v>14400</v>
          </cell>
          <cell r="B186" t="str">
            <v>Oakville School District</v>
          </cell>
          <cell r="C186">
            <v>97</v>
          </cell>
          <cell r="D186">
            <v>8.4</v>
          </cell>
          <cell r="E186">
            <v>20.329999999999998</v>
          </cell>
          <cell r="F186">
            <v>28.729999999999997</v>
          </cell>
          <cell r="G186">
            <v>0</v>
          </cell>
          <cell r="H186">
            <v>3.32</v>
          </cell>
          <cell r="I186">
            <v>1.1499999999999999</v>
          </cell>
          <cell r="J186">
            <v>24.700000000000003</v>
          </cell>
          <cell r="K186">
            <v>2.8</v>
          </cell>
          <cell r="L186">
            <v>0</v>
          </cell>
          <cell r="M186">
            <v>330.96999999999997</v>
          </cell>
        </row>
        <row r="187">
          <cell r="A187" t="str">
            <v>25101</v>
          </cell>
          <cell r="B187" t="str">
            <v>Ocean Beach School District</v>
          </cell>
          <cell r="C187">
            <v>258.54000000000002</v>
          </cell>
          <cell r="D187">
            <v>0</v>
          </cell>
          <cell r="E187">
            <v>83.38</v>
          </cell>
          <cell r="F187">
            <v>83.38</v>
          </cell>
          <cell r="G187">
            <v>0</v>
          </cell>
          <cell r="H187">
            <v>12.43</v>
          </cell>
          <cell r="I187">
            <v>0.44</v>
          </cell>
          <cell r="J187">
            <v>91.15</v>
          </cell>
          <cell r="K187">
            <v>3.6</v>
          </cell>
          <cell r="L187">
            <v>0</v>
          </cell>
          <cell r="M187">
            <v>1024.1699999999998</v>
          </cell>
        </row>
        <row r="188">
          <cell r="A188" t="str">
            <v>14172</v>
          </cell>
          <cell r="B188" t="str">
            <v>Ocosta School District</v>
          </cell>
          <cell r="C188">
            <v>168.08</v>
          </cell>
          <cell r="D188">
            <v>14.69</v>
          </cell>
          <cell r="E188">
            <v>29.37</v>
          </cell>
          <cell r="F188">
            <v>44.06</v>
          </cell>
          <cell r="G188">
            <v>0</v>
          </cell>
          <cell r="H188">
            <v>16.18</v>
          </cell>
          <cell r="I188">
            <v>0.97</v>
          </cell>
          <cell r="J188">
            <v>21.23</v>
          </cell>
          <cell r="K188">
            <v>2.2000000000000002</v>
          </cell>
          <cell r="L188">
            <v>0</v>
          </cell>
          <cell r="M188">
            <v>568.65</v>
          </cell>
        </row>
        <row r="189">
          <cell r="A189" t="str">
            <v>22105</v>
          </cell>
          <cell r="B189" t="str">
            <v>Odessa School District</v>
          </cell>
          <cell r="C189">
            <v>58.2</v>
          </cell>
          <cell r="D189">
            <v>0</v>
          </cell>
          <cell r="E189">
            <v>13.98</v>
          </cell>
          <cell r="F189">
            <v>13.98</v>
          </cell>
          <cell r="G189">
            <v>0</v>
          </cell>
          <cell r="H189">
            <v>3.66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218.75</v>
          </cell>
        </row>
        <row r="190">
          <cell r="A190" t="str">
            <v>24105</v>
          </cell>
          <cell r="B190" t="str">
            <v>Okanogan School District</v>
          </cell>
          <cell r="C190">
            <v>259</v>
          </cell>
          <cell r="D190">
            <v>6.22</v>
          </cell>
          <cell r="E190">
            <v>70.56</v>
          </cell>
          <cell r="F190">
            <v>76.78</v>
          </cell>
          <cell r="G190">
            <v>0</v>
          </cell>
          <cell r="H190">
            <v>17.649999999999999</v>
          </cell>
          <cell r="I190">
            <v>0.35</v>
          </cell>
          <cell r="J190">
            <v>89.83</v>
          </cell>
          <cell r="K190">
            <v>0</v>
          </cell>
          <cell r="L190">
            <v>0</v>
          </cell>
          <cell r="M190">
            <v>1036.31</v>
          </cell>
        </row>
        <row r="191">
          <cell r="A191" t="str">
            <v>34111</v>
          </cell>
          <cell r="B191" t="str">
            <v>Olympia School District</v>
          </cell>
          <cell r="C191">
            <v>2292.6999999999998</v>
          </cell>
          <cell r="D191">
            <v>138.66999999999999</v>
          </cell>
          <cell r="E191">
            <v>585.29</v>
          </cell>
          <cell r="F191">
            <v>723.95999999999992</v>
          </cell>
          <cell r="G191">
            <v>0</v>
          </cell>
          <cell r="H191">
            <v>343.24</v>
          </cell>
          <cell r="I191">
            <v>42.16</v>
          </cell>
          <cell r="J191">
            <v>832.66</v>
          </cell>
          <cell r="K191">
            <v>36.119999999999997</v>
          </cell>
          <cell r="L191">
            <v>0</v>
          </cell>
          <cell r="M191">
            <v>9638.36</v>
          </cell>
        </row>
        <row r="192">
          <cell r="A192" t="str">
            <v>24019</v>
          </cell>
          <cell r="B192" t="str">
            <v>Omak School District</v>
          </cell>
          <cell r="C192">
            <v>509.68</v>
          </cell>
          <cell r="D192">
            <v>32.74</v>
          </cell>
          <cell r="E192">
            <v>138.75</v>
          </cell>
          <cell r="F192">
            <v>171.49</v>
          </cell>
          <cell r="G192">
            <v>0</v>
          </cell>
          <cell r="H192">
            <v>133.05000000000001</v>
          </cell>
          <cell r="I192">
            <v>10.95</v>
          </cell>
          <cell r="J192">
            <v>4866.97</v>
          </cell>
          <cell r="K192">
            <v>0</v>
          </cell>
          <cell r="L192">
            <v>0</v>
          </cell>
          <cell r="M192">
            <v>6612.34</v>
          </cell>
        </row>
        <row r="193">
          <cell r="A193" t="str">
            <v>21300</v>
          </cell>
          <cell r="B193" t="str">
            <v>Onalaska School District</v>
          </cell>
          <cell r="C193">
            <v>217.8</v>
          </cell>
          <cell r="D193">
            <v>9.91</v>
          </cell>
          <cell r="E193">
            <v>97.92</v>
          </cell>
          <cell r="F193">
            <v>107.83</v>
          </cell>
          <cell r="G193">
            <v>0</v>
          </cell>
          <cell r="H193">
            <v>13.04</v>
          </cell>
          <cell r="I193">
            <v>1</v>
          </cell>
          <cell r="J193">
            <v>0</v>
          </cell>
          <cell r="K193">
            <v>0.8</v>
          </cell>
          <cell r="L193">
            <v>0</v>
          </cell>
          <cell r="M193">
            <v>791.7199999999998</v>
          </cell>
        </row>
        <row r="194">
          <cell r="A194" t="str">
            <v>33030</v>
          </cell>
          <cell r="B194" t="str">
            <v>Onion Creek School District</v>
          </cell>
          <cell r="C194">
            <v>21.4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48.8</v>
          </cell>
        </row>
        <row r="195">
          <cell r="A195" t="str">
            <v>28137</v>
          </cell>
          <cell r="B195" t="str">
            <v>Orcas Island School District</v>
          </cell>
          <cell r="C195">
            <v>109.65</v>
          </cell>
          <cell r="D195">
            <v>0</v>
          </cell>
          <cell r="E195">
            <v>11.78</v>
          </cell>
          <cell r="F195">
            <v>11.78</v>
          </cell>
          <cell r="G195">
            <v>0</v>
          </cell>
          <cell r="H195">
            <v>0</v>
          </cell>
          <cell r="I195">
            <v>0</v>
          </cell>
          <cell r="J195">
            <v>313.81</v>
          </cell>
          <cell r="K195">
            <v>0</v>
          </cell>
          <cell r="L195">
            <v>0</v>
          </cell>
          <cell r="M195">
            <v>723.35</v>
          </cell>
        </row>
        <row r="196">
          <cell r="A196" t="str">
            <v>32123</v>
          </cell>
          <cell r="B196" t="str">
            <v>Orchard Prairie School District</v>
          </cell>
          <cell r="C196">
            <v>46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68.400000000000006</v>
          </cell>
        </row>
        <row r="197">
          <cell r="A197" t="str">
            <v>10065</v>
          </cell>
          <cell r="B197" t="str">
            <v>Orient School District</v>
          </cell>
          <cell r="C197">
            <v>16.8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33.4</v>
          </cell>
        </row>
        <row r="198">
          <cell r="A198" t="str">
            <v>09013</v>
          </cell>
          <cell r="B198" t="str">
            <v>Orondo School District</v>
          </cell>
          <cell r="C198">
            <v>57.4</v>
          </cell>
          <cell r="D198">
            <v>1.44</v>
          </cell>
          <cell r="E198">
            <v>0</v>
          </cell>
          <cell r="F198">
            <v>1.44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138.07999999999998</v>
          </cell>
        </row>
        <row r="199">
          <cell r="A199" t="str">
            <v>24410</v>
          </cell>
          <cell r="B199" t="str">
            <v>Oroville School District</v>
          </cell>
          <cell r="C199">
            <v>143.63999999999999</v>
          </cell>
          <cell r="D199">
            <v>5.17</v>
          </cell>
          <cell r="E199">
            <v>23.63</v>
          </cell>
          <cell r="F199">
            <v>28.799999999999997</v>
          </cell>
          <cell r="G199">
            <v>0</v>
          </cell>
          <cell r="H199">
            <v>13.32</v>
          </cell>
          <cell r="I199">
            <v>0.9</v>
          </cell>
          <cell r="J199">
            <v>15.4</v>
          </cell>
          <cell r="K199">
            <v>0</v>
          </cell>
          <cell r="L199">
            <v>0</v>
          </cell>
          <cell r="M199">
            <v>517.82999999999993</v>
          </cell>
        </row>
        <row r="200">
          <cell r="A200" t="str">
            <v>27344</v>
          </cell>
          <cell r="B200" t="str">
            <v>Orting School District</v>
          </cell>
          <cell r="C200">
            <v>720.61</v>
          </cell>
          <cell r="D200">
            <v>54.03</v>
          </cell>
          <cell r="E200">
            <v>223.82</v>
          </cell>
          <cell r="F200">
            <v>277.85000000000002</v>
          </cell>
          <cell r="G200">
            <v>0</v>
          </cell>
          <cell r="H200">
            <v>55.07</v>
          </cell>
          <cell r="I200">
            <v>2.33</v>
          </cell>
          <cell r="J200">
            <v>21.67</v>
          </cell>
          <cell r="K200">
            <v>4.5999999999999996</v>
          </cell>
          <cell r="L200">
            <v>0</v>
          </cell>
          <cell r="M200">
            <v>2604.17</v>
          </cell>
        </row>
        <row r="201">
          <cell r="A201" t="str">
            <v>01147</v>
          </cell>
          <cell r="B201" t="str">
            <v>Othello School District</v>
          </cell>
          <cell r="C201">
            <v>1299.21</v>
          </cell>
          <cell r="D201">
            <v>20.58</v>
          </cell>
          <cell r="E201">
            <v>241.1</v>
          </cell>
          <cell r="F201">
            <v>261.68</v>
          </cell>
          <cell r="G201">
            <v>0</v>
          </cell>
          <cell r="H201">
            <v>59.94</v>
          </cell>
          <cell r="I201">
            <v>6.6</v>
          </cell>
          <cell r="J201">
            <v>12.33</v>
          </cell>
          <cell r="K201">
            <v>20</v>
          </cell>
          <cell r="L201">
            <v>0</v>
          </cell>
          <cell r="M201">
            <v>4461.37</v>
          </cell>
        </row>
        <row r="202">
          <cell r="A202" t="str">
            <v>09102</v>
          </cell>
          <cell r="B202" t="str">
            <v>Palisades School District</v>
          </cell>
          <cell r="C202">
            <v>12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22</v>
          </cell>
        </row>
        <row r="203">
          <cell r="A203" t="str">
            <v>38301</v>
          </cell>
          <cell r="B203" t="str">
            <v>Palouse School District</v>
          </cell>
          <cell r="C203">
            <v>49.1</v>
          </cell>
          <cell r="D203">
            <v>0</v>
          </cell>
          <cell r="E203">
            <v>9.6</v>
          </cell>
          <cell r="F203">
            <v>9.6</v>
          </cell>
          <cell r="G203">
            <v>0</v>
          </cell>
          <cell r="H203">
            <v>1.75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152.88999999999999</v>
          </cell>
        </row>
        <row r="204">
          <cell r="A204" t="str">
            <v>11001</v>
          </cell>
          <cell r="B204" t="str">
            <v>Pasco School District</v>
          </cell>
          <cell r="C204">
            <v>5307.87</v>
          </cell>
          <cell r="D204">
            <v>159.84</v>
          </cell>
          <cell r="E204">
            <v>1031.3499999999999</v>
          </cell>
          <cell r="F204">
            <v>1191.1899999999998</v>
          </cell>
          <cell r="G204">
            <v>0</v>
          </cell>
          <cell r="H204">
            <v>348.55</v>
          </cell>
          <cell r="I204">
            <v>15.35</v>
          </cell>
          <cell r="J204">
            <v>223.57999999999998</v>
          </cell>
          <cell r="K204">
            <v>21.29</v>
          </cell>
          <cell r="L204">
            <v>0</v>
          </cell>
          <cell r="M204">
            <v>18091.530000000002</v>
          </cell>
        </row>
        <row r="205">
          <cell r="A205" t="str">
            <v>24122</v>
          </cell>
          <cell r="B205" t="str">
            <v>Pateros School District</v>
          </cell>
          <cell r="C205">
            <v>75.02</v>
          </cell>
          <cell r="D205">
            <v>0</v>
          </cell>
          <cell r="E205">
            <v>11.24</v>
          </cell>
          <cell r="F205">
            <v>11.24</v>
          </cell>
          <cell r="G205">
            <v>0</v>
          </cell>
          <cell r="H205">
            <v>8.17</v>
          </cell>
          <cell r="I205">
            <v>0.59</v>
          </cell>
          <cell r="J205">
            <v>7.56</v>
          </cell>
          <cell r="K205">
            <v>0</v>
          </cell>
          <cell r="L205">
            <v>0</v>
          </cell>
          <cell r="M205">
            <v>295</v>
          </cell>
        </row>
        <row r="206">
          <cell r="A206" t="str">
            <v>03050</v>
          </cell>
          <cell r="B206" t="str">
            <v>Paterson School District</v>
          </cell>
          <cell r="C206">
            <v>58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141.4</v>
          </cell>
        </row>
        <row r="207">
          <cell r="A207" t="str">
            <v>21301</v>
          </cell>
          <cell r="B207" t="str">
            <v>Pe Ell School District</v>
          </cell>
          <cell r="C207">
            <v>76.400000000000006</v>
          </cell>
          <cell r="D207">
            <v>6.29</v>
          </cell>
          <cell r="E207">
            <v>15.14</v>
          </cell>
          <cell r="F207">
            <v>21.43</v>
          </cell>
          <cell r="G207">
            <v>0</v>
          </cell>
          <cell r="H207">
            <v>2.74</v>
          </cell>
          <cell r="I207">
            <v>0.27</v>
          </cell>
          <cell r="J207">
            <v>0</v>
          </cell>
          <cell r="K207">
            <v>0</v>
          </cell>
          <cell r="L207">
            <v>0</v>
          </cell>
          <cell r="M207">
            <v>247.95000000000002</v>
          </cell>
        </row>
        <row r="208">
          <cell r="A208" t="str">
            <v>27401</v>
          </cell>
          <cell r="B208" t="str">
            <v>Peninsula School District</v>
          </cell>
          <cell r="C208">
            <v>2370.9699999999998</v>
          </cell>
          <cell r="D208">
            <v>82.41</v>
          </cell>
          <cell r="E208">
            <v>472.17</v>
          </cell>
          <cell r="F208">
            <v>554.58000000000004</v>
          </cell>
          <cell r="G208">
            <v>0</v>
          </cell>
          <cell r="H208">
            <v>355.14</v>
          </cell>
          <cell r="I208">
            <v>13.69</v>
          </cell>
          <cell r="J208">
            <v>177.01</v>
          </cell>
          <cell r="K208">
            <v>10.89</v>
          </cell>
          <cell r="L208">
            <v>3.27</v>
          </cell>
          <cell r="M208">
            <v>8612.32</v>
          </cell>
        </row>
        <row r="209">
          <cell r="A209" t="str">
            <v>04901</v>
          </cell>
          <cell r="B209" t="str">
            <v>Pinnacles Prep Charter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120</v>
          </cell>
        </row>
        <row r="210">
          <cell r="A210" t="str">
            <v>23402</v>
          </cell>
          <cell r="B210" t="str">
            <v>Pioneer School District</v>
          </cell>
          <cell r="C210">
            <v>297.57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39.799999999999997</v>
          </cell>
          <cell r="K210">
            <v>0</v>
          </cell>
          <cell r="L210">
            <v>0</v>
          </cell>
          <cell r="M210">
            <v>689.6099999999999</v>
          </cell>
        </row>
        <row r="211">
          <cell r="A211" t="str">
            <v>12110</v>
          </cell>
          <cell r="B211" t="str">
            <v>Pomeroy School District</v>
          </cell>
          <cell r="C211">
            <v>127.4</v>
          </cell>
          <cell r="D211">
            <v>13.18</v>
          </cell>
          <cell r="E211">
            <v>39.29</v>
          </cell>
          <cell r="F211">
            <v>52.47</v>
          </cell>
          <cell r="G211">
            <v>0</v>
          </cell>
          <cell r="H211">
            <v>1.22</v>
          </cell>
          <cell r="I211">
            <v>1.08</v>
          </cell>
          <cell r="J211">
            <v>0</v>
          </cell>
          <cell r="K211">
            <v>0</v>
          </cell>
          <cell r="L211">
            <v>0</v>
          </cell>
          <cell r="M211">
            <v>355.34000000000009</v>
          </cell>
        </row>
        <row r="212">
          <cell r="A212" t="str">
            <v>05121</v>
          </cell>
          <cell r="B212" t="str">
            <v>Port Angeles School District</v>
          </cell>
          <cell r="C212">
            <v>969.89</v>
          </cell>
          <cell r="D212">
            <v>72.28</v>
          </cell>
          <cell r="E212">
            <v>229.55</v>
          </cell>
          <cell r="F212">
            <v>301.83000000000004</v>
          </cell>
          <cell r="G212">
            <v>0</v>
          </cell>
          <cell r="H212">
            <v>96.37</v>
          </cell>
          <cell r="I212">
            <v>8.33</v>
          </cell>
          <cell r="J212">
            <v>359.36</v>
          </cell>
          <cell r="K212">
            <v>0</v>
          </cell>
          <cell r="L212">
            <v>0</v>
          </cell>
          <cell r="M212">
            <v>3493.54</v>
          </cell>
        </row>
        <row r="213">
          <cell r="A213" t="str">
            <v>16050</v>
          </cell>
          <cell r="B213" t="str">
            <v>Port Townsend School District</v>
          </cell>
          <cell r="C213">
            <v>268.24</v>
          </cell>
          <cell r="D213">
            <v>0</v>
          </cell>
          <cell r="E213">
            <v>54.97</v>
          </cell>
          <cell r="F213">
            <v>54.97</v>
          </cell>
          <cell r="G213">
            <v>0</v>
          </cell>
          <cell r="H213">
            <v>27.91</v>
          </cell>
          <cell r="I213">
            <v>2.3199999999999998</v>
          </cell>
          <cell r="J213">
            <v>135.22999999999999</v>
          </cell>
          <cell r="K213">
            <v>0</v>
          </cell>
          <cell r="L213">
            <v>0</v>
          </cell>
          <cell r="M213">
            <v>1178.02</v>
          </cell>
        </row>
        <row r="214">
          <cell r="A214" t="str">
            <v>36402</v>
          </cell>
          <cell r="B214" t="str">
            <v>Prescott School District</v>
          </cell>
          <cell r="C214">
            <v>83.03</v>
          </cell>
          <cell r="D214">
            <v>0</v>
          </cell>
          <cell r="E214">
            <v>5.24</v>
          </cell>
          <cell r="F214">
            <v>5.24</v>
          </cell>
          <cell r="G214">
            <v>0</v>
          </cell>
          <cell r="H214">
            <v>1</v>
          </cell>
          <cell r="I214">
            <v>0</v>
          </cell>
          <cell r="J214">
            <v>0</v>
          </cell>
          <cell r="K214">
            <v>1</v>
          </cell>
          <cell r="L214">
            <v>0</v>
          </cell>
          <cell r="M214">
            <v>248.31</v>
          </cell>
        </row>
        <row r="215">
          <cell r="A215" t="str">
            <v>32907</v>
          </cell>
          <cell r="B215" t="str">
            <v>PRIDE Prep Charter School District</v>
          </cell>
          <cell r="C215">
            <v>0</v>
          </cell>
          <cell r="D215">
            <v>0</v>
          </cell>
          <cell r="E215">
            <v>12.01</v>
          </cell>
          <cell r="F215">
            <v>12.01</v>
          </cell>
          <cell r="G215">
            <v>0</v>
          </cell>
          <cell r="H215">
            <v>12.71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645.70000000000005</v>
          </cell>
        </row>
        <row r="216">
          <cell r="A216" t="str">
            <v>03116</v>
          </cell>
          <cell r="B216" t="str">
            <v>Prosser School District</v>
          </cell>
          <cell r="C216">
            <v>627.26</v>
          </cell>
          <cell r="D216">
            <v>29.81</v>
          </cell>
          <cell r="E216">
            <v>229.08</v>
          </cell>
          <cell r="F216">
            <v>258.89</v>
          </cell>
          <cell r="G216">
            <v>0</v>
          </cell>
          <cell r="H216">
            <v>38.36</v>
          </cell>
          <cell r="I216">
            <v>2.69</v>
          </cell>
          <cell r="J216">
            <v>0</v>
          </cell>
          <cell r="K216">
            <v>12.6</v>
          </cell>
          <cell r="L216">
            <v>0</v>
          </cell>
          <cell r="M216">
            <v>2455.8000000000002</v>
          </cell>
        </row>
        <row r="217">
          <cell r="A217" t="str">
            <v>38901</v>
          </cell>
          <cell r="B217" t="str">
            <v>Pullman Community Montessori</v>
          </cell>
          <cell r="C217">
            <v>52.2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77</v>
          </cell>
        </row>
        <row r="218">
          <cell r="A218" t="str">
            <v>38267</v>
          </cell>
          <cell r="B218" t="str">
            <v>Pullman School District</v>
          </cell>
          <cell r="C218">
            <v>779.01</v>
          </cell>
          <cell r="D218">
            <v>44.01</v>
          </cell>
          <cell r="E218">
            <v>131.38</v>
          </cell>
          <cell r="F218">
            <v>175.39</v>
          </cell>
          <cell r="G218">
            <v>0</v>
          </cell>
          <cell r="H218">
            <v>36.26</v>
          </cell>
          <cell r="I218">
            <v>0.6</v>
          </cell>
          <cell r="J218">
            <v>7.75</v>
          </cell>
          <cell r="K218">
            <v>0.8</v>
          </cell>
          <cell r="L218">
            <v>0</v>
          </cell>
          <cell r="M218">
            <v>2617.0100000000007</v>
          </cell>
        </row>
        <row r="219">
          <cell r="A219" t="str">
            <v>27003</v>
          </cell>
          <cell r="B219" t="str">
            <v>Puyallup School District</v>
          </cell>
          <cell r="C219">
            <v>6368.81</v>
          </cell>
          <cell r="D219">
            <v>359.2</v>
          </cell>
          <cell r="E219">
            <v>1267.8</v>
          </cell>
          <cell r="F219">
            <v>1627</v>
          </cell>
          <cell r="G219">
            <v>0</v>
          </cell>
          <cell r="H219">
            <v>626.98</v>
          </cell>
          <cell r="I219">
            <v>18.7</v>
          </cell>
          <cell r="J219">
            <v>740.55</v>
          </cell>
          <cell r="K219">
            <v>51.6</v>
          </cell>
          <cell r="L219">
            <v>0</v>
          </cell>
          <cell r="M219">
            <v>22317.139999999996</v>
          </cell>
        </row>
        <row r="220">
          <cell r="A220" t="str">
            <v>16020</v>
          </cell>
          <cell r="B220" t="str">
            <v>Queets-Clearwater School District</v>
          </cell>
          <cell r="C220">
            <v>21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50.8</v>
          </cell>
        </row>
        <row r="221">
          <cell r="A221" t="str">
            <v>16048</v>
          </cell>
          <cell r="B221" t="str">
            <v>Quilcene School District</v>
          </cell>
          <cell r="C221">
            <v>45.1</v>
          </cell>
          <cell r="D221">
            <v>0</v>
          </cell>
          <cell r="E221">
            <v>7.66</v>
          </cell>
          <cell r="F221">
            <v>7.66</v>
          </cell>
          <cell r="G221">
            <v>0</v>
          </cell>
          <cell r="H221">
            <v>4.34</v>
          </cell>
          <cell r="I221">
            <v>0</v>
          </cell>
          <cell r="J221">
            <v>436.06</v>
          </cell>
          <cell r="K221">
            <v>0</v>
          </cell>
          <cell r="L221">
            <v>0</v>
          </cell>
          <cell r="M221">
            <v>646.78</v>
          </cell>
        </row>
        <row r="222">
          <cell r="A222" t="str">
            <v>05903</v>
          </cell>
          <cell r="B222" t="str">
            <v>Quileute Tribal School District</v>
          </cell>
          <cell r="C222">
            <v>30.4</v>
          </cell>
          <cell r="D222">
            <v>1.65</v>
          </cell>
          <cell r="E222">
            <v>8.7899999999999991</v>
          </cell>
          <cell r="F222">
            <v>10.44</v>
          </cell>
          <cell r="G222">
            <v>0</v>
          </cell>
          <cell r="H222">
            <v>0.33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116.49</v>
          </cell>
        </row>
        <row r="223">
          <cell r="A223" t="str">
            <v>05402</v>
          </cell>
          <cell r="B223" t="str">
            <v>Quillayute Valley School District</v>
          </cell>
          <cell r="C223">
            <v>274.88</v>
          </cell>
          <cell r="D223">
            <v>13.1</v>
          </cell>
          <cell r="E223">
            <v>43.4</v>
          </cell>
          <cell r="F223">
            <v>56.5</v>
          </cell>
          <cell r="G223">
            <v>0</v>
          </cell>
          <cell r="H223">
            <v>82.68</v>
          </cell>
          <cell r="I223">
            <v>9.52</v>
          </cell>
          <cell r="J223">
            <v>2271.44</v>
          </cell>
          <cell r="K223">
            <v>6.8</v>
          </cell>
          <cell r="L223">
            <v>0</v>
          </cell>
          <cell r="M223">
            <v>3267.08</v>
          </cell>
        </row>
        <row r="224">
          <cell r="A224" t="str">
            <v>13144</v>
          </cell>
          <cell r="B224" t="str">
            <v>Quincy School District</v>
          </cell>
          <cell r="C224">
            <v>903.12</v>
          </cell>
          <cell r="D224">
            <v>51.71</v>
          </cell>
          <cell r="E224">
            <v>223.35</v>
          </cell>
          <cell r="F224">
            <v>275.06</v>
          </cell>
          <cell r="G224">
            <v>0</v>
          </cell>
          <cell r="H224">
            <v>50.26</v>
          </cell>
          <cell r="I224">
            <v>2.91</v>
          </cell>
          <cell r="J224">
            <v>58.04</v>
          </cell>
          <cell r="K224">
            <v>4.2</v>
          </cell>
          <cell r="L224">
            <v>0</v>
          </cell>
          <cell r="M224">
            <v>3144.2</v>
          </cell>
        </row>
        <row r="225">
          <cell r="A225" t="str">
            <v>17908</v>
          </cell>
          <cell r="B225" t="str">
            <v>Rainier Prep Charter School District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329</v>
          </cell>
        </row>
        <row r="226">
          <cell r="A226" t="str">
            <v>34307</v>
          </cell>
          <cell r="B226" t="str">
            <v>Rainier School District</v>
          </cell>
          <cell r="C226">
            <v>284.02</v>
          </cell>
          <cell r="D226">
            <v>14.94</v>
          </cell>
          <cell r="E226">
            <v>63.58</v>
          </cell>
          <cell r="F226">
            <v>78.52</v>
          </cell>
          <cell r="G226">
            <v>0</v>
          </cell>
          <cell r="H226">
            <v>17.89</v>
          </cell>
          <cell r="I226">
            <v>1.35</v>
          </cell>
          <cell r="J226">
            <v>0</v>
          </cell>
          <cell r="K226">
            <v>4.4000000000000004</v>
          </cell>
          <cell r="L226">
            <v>0</v>
          </cell>
          <cell r="M226">
            <v>886.79</v>
          </cell>
        </row>
        <row r="227">
          <cell r="A227" t="str">
            <v>25116</v>
          </cell>
          <cell r="B227" t="str">
            <v>Raymond School District</v>
          </cell>
          <cell r="C227">
            <v>145.25</v>
          </cell>
          <cell r="D227">
            <v>0</v>
          </cell>
          <cell r="E227">
            <v>38.950000000000003</v>
          </cell>
          <cell r="F227">
            <v>38.950000000000003</v>
          </cell>
          <cell r="G227">
            <v>0</v>
          </cell>
          <cell r="H227">
            <v>19.68</v>
          </cell>
          <cell r="I227">
            <v>0.17</v>
          </cell>
          <cell r="J227">
            <v>2</v>
          </cell>
          <cell r="K227">
            <v>2</v>
          </cell>
          <cell r="L227">
            <v>0</v>
          </cell>
          <cell r="M227">
            <v>522.98</v>
          </cell>
        </row>
        <row r="228">
          <cell r="A228" t="str">
            <v>22009</v>
          </cell>
          <cell r="B228" t="str">
            <v>Reardan-Edwall School District</v>
          </cell>
          <cell r="C228">
            <v>207.3</v>
          </cell>
          <cell r="D228">
            <v>10.23</v>
          </cell>
          <cell r="E228">
            <v>50.04</v>
          </cell>
          <cell r="F228">
            <v>60.269999999999996</v>
          </cell>
          <cell r="G228">
            <v>0</v>
          </cell>
          <cell r="H228">
            <v>13.68</v>
          </cell>
          <cell r="I228">
            <v>0.05</v>
          </cell>
          <cell r="J228">
            <v>27.4</v>
          </cell>
          <cell r="K228">
            <v>0</v>
          </cell>
          <cell r="L228">
            <v>0</v>
          </cell>
          <cell r="M228">
            <v>720.36999999999989</v>
          </cell>
        </row>
        <row r="229">
          <cell r="A229" t="str">
            <v>17403</v>
          </cell>
          <cell r="B229" t="str">
            <v>Renton School District</v>
          </cell>
          <cell r="C229">
            <v>4501.8599999999997</v>
          </cell>
          <cell r="D229">
            <v>190.06</v>
          </cell>
          <cell r="E229">
            <v>1252.92</v>
          </cell>
          <cell r="F229">
            <v>1442.98</v>
          </cell>
          <cell r="G229">
            <v>0</v>
          </cell>
          <cell r="H229">
            <v>413.14</v>
          </cell>
          <cell r="I229">
            <v>39.92</v>
          </cell>
          <cell r="J229">
            <v>540.91000000000008</v>
          </cell>
          <cell r="K229">
            <v>12.99</v>
          </cell>
          <cell r="L229">
            <v>0</v>
          </cell>
          <cell r="M229">
            <v>14798.939999999999</v>
          </cell>
        </row>
        <row r="230">
          <cell r="A230" t="str">
            <v>10309</v>
          </cell>
          <cell r="B230" t="str">
            <v>Republic School District</v>
          </cell>
          <cell r="C230">
            <v>81.400000000000006</v>
          </cell>
          <cell r="D230">
            <v>0</v>
          </cell>
          <cell r="E230">
            <v>12.1</v>
          </cell>
          <cell r="F230">
            <v>12.1</v>
          </cell>
          <cell r="G230">
            <v>0</v>
          </cell>
          <cell r="H230">
            <v>9.91</v>
          </cell>
          <cell r="I230">
            <v>0.7</v>
          </cell>
          <cell r="J230">
            <v>59.230000000000004</v>
          </cell>
          <cell r="K230">
            <v>0</v>
          </cell>
          <cell r="L230">
            <v>0</v>
          </cell>
          <cell r="M230">
            <v>364.34000000000003</v>
          </cell>
        </row>
        <row r="231">
          <cell r="A231" t="str">
            <v>03400</v>
          </cell>
          <cell r="B231" t="str">
            <v>Richland School District</v>
          </cell>
          <cell r="C231">
            <v>3460.81</v>
          </cell>
          <cell r="D231">
            <v>76.97</v>
          </cell>
          <cell r="E231">
            <v>667.34</v>
          </cell>
          <cell r="F231">
            <v>744.31000000000006</v>
          </cell>
          <cell r="G231">
            <v>0</v>
          </cell>
          <cell r="H231">
            <v>184.6</v>
          </cell>
          <cell r="I231">
            <v>19.96</v>
          </cell>
          <cell r="J231">
            <v>1146.56</v>
          </cell>
          <cell r="K231">
            <v>51.29</v>
          </cell>
          <cell r="L231">
            <v>0</v>
          </cell>
          <cell r="M231">
            <v>13424.679999999998</v>
          </cell>
        </row>
        <row r="232">
          <cell r="A232" t="str">
            <v>06122</v>
          </cell>
          <cell r="B232" t="str">
            <v>Ridgefield School District</v>
          </cell>
          <cell r="C232">
            <v>1088.92</v>
          </cell>
          <cell r="D232">
            <v>68.81</v>
          </cell>
          <cell r="E232">
            <v>197.23</v>
          </cell>
          <cell r="F232">
            <v>266.03999999999996</v>
          </cell>
          <cell r="G232">
            <v>0</v>
          </cell>
          <cell r="H232">
            <v>48.4</v>
          </cell>
          <cell r="I232">
            <v>0.25</v>
          </cell>
          <cell r="J232">
            <v>155.03</v>
          </cell>
          <cell r="K232">
            <v>3.4</v>
          </cell>
          <cell r="L232">
            <v>0</v>
          </cell>
          <cell r="M232">
            <v>3724.7400000000002</v>
          </cell>
        </row>
        <row r="233">
          <cell r="A233" t="str">
            <v>01160</v>
          </cell>
          <cell r="B233" t="str">
            <v>Ritzville School District</v>
          </cell>
          <cell r="C233">
            <v>95.9</v>
          </cell>
          <cell r="D233">
            <v>9.07</v>
          </cell>
          <cell r="E233">
            <v>21.78</v>
          </cell>
          <cell r="F233">
            <v>30.85</v>
          </cell>
          <cell r="G233">
            <v>0</v>
          </cell>
          <cell r="H233">
            <v>1.7</v>
          </cell>
          <cell r="I233">
            <v>0</v>
          </cell>
          <cell r="J233">
            <v>30.200000000000003</v>
          </cell>
          <cell r="K233">
            <v>0</v>
          </cell>
          <cell r="L233">
            <v>0</v>
          </cell>
          <cell r="M233">
            <v>356.94</v>
          </cell>
        </row>
        <row r="234">
          <cell r="A234" t="str">
            <v>32416</v>
          </cell>
          <cell r="B234" t="str">
            <v>Riverside School District</v>
          </cell>
          <cell r="C234">
            <v>374.77</v>
          </cell>
          <cell r="D234">
            <v>54.07</v>
          </cell>
          <cell r="E234">
            <v>115.25</v>
          </cell>
          <cell r="F234">
            <v>169.32</v>
          </cell>
          <cell r="G234">
            <v>0</v>
          </cell>
          <cell r="H234">
            <v>18.899999999999999</v>
          </cell>
          <cell r="I234">
            <v>3.9</v>
          </cell>
          <cell r="J234">
            <v>142.76</v>
          </cell>
          <cell r="K234">
            <v>4.8</v>
          </cell>
          <cell r="L234">
            <v>0</v>
          </cell>
          <cell r="M234">
            <v>1440.6000000000001</v>
          </cell>
        </row>
        <row r="235">
          <cell r="A235" t="str">
            <v>17407</v>
          </cell>
          <cell r="B235" t="str">
            <v>Riverview School District</v>
          </cell>
          <cell r="C235">
            <v>836.47</v>
          </cell>
          <cell r="D235">
            <v>31.78</v>
          </cell>
          <cell r="E235">
            <v>158.94</v>
          </cell>
          <cell r="F235">
            <v>190.72</v>
          </cell>
          <cell r="G235">
            <v>0</v>
          </cell>
          <cell r="H235">
            <v>71.19</v>
          </cell>
          <cell r="I235">
            <v>5.53</v>
          </cell>
          <cell r="J235">
            <v>189.19</v>
          </cell>
          <cell r="K235">
            <v>0</v>
          </cell>
          <cell r="L235">
            <v>0</v>
          </cell>
          <cell r="M235">
            <v>3012.01</v>
          </cell>
        </row>
        <row r="236">
          <cell r="A236" t="str">
            <v>34401</v>
          </cell>
          <cell r="B236" t="str">
            <v>Rochester School District</v>
          </cell>
          <cell r="C236">
            <v>653.63</v>
          </cell>
          <cell r="D236">
            <v>0</v>
          </cell>
          <cell r="E236">
            <v>109.39</v>
          </cell>
          <cell r="F236">
            <v>109.39</v>
          </cell>
          <cell r="G236">
            <v>0</v>
          </cell>
          <cell r="H236">
            <v>55.12</v>
          </cell>
          <cell r="I236">
            <v>5.73</v>
          </cell>
          <cell r="J236">
            <v>29</v>
          </cell>
          <cell r="K236">
            <v>8.6</v>
          </cell>
          <cell r="L236">
            <v>0</v>
          </cell>
          <cell r="M236">
            <v>2084.5599999999995</v>
          </cell>
        </row>
        <row r="237">
          <cell r="A237" t="str">
            <v>20403</v>
          </cell>
          <cell r="B237" t="str">
            <v>Roosevelt School District</v>
          </cell>
          <cell r="C237">
            <v>16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34.4</v>
          </cell>
        </row>
        <row r="238">
          <cell r="A238" t="str">
            <v>38320</v>
          </cell>
          <cell r="B238" t="str">
            <v>Rosalia School District</v>
          </cell>
          <cell r="C238">
            <v>46.6</v>
          </cell>
          <cell r="D238">
            <v>2.35</v>
          </cell>
          <cell r="E238">
            <v>5.3</v>
          </cell>
          <cell r="F238">
            <v>7.65</v>
          </cell>
          <cell r="G238">
            <v>0</v>
          </cell>
          <cell r="H238">
            <v>3.85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153.38</v>
          </cell>
        </row>
        <row r="239">
          <cell r="A239" t="str">
            <v>13160</v>
          </cell>
          <cell r="B239" t="str">
            <v>Royal School District</v>
          </cell>
          <cell r="C239">
            <v>496.8</v>
          </cell>
          <cell r="D239">
            <v>29.34</v>
          </cell>
          <cell r="E239">
            <v>89.68</v>
          </cell>
          <cell r="F239">
            <v>119.02000000000001</v>
          </cell>
          <cell r="G239">
            <v>0</v>
          </cell>
          <cell r="H239">
            <v>41.75</v>
          </cell>
          <cell r="I239">
            <v>1.98</v>
          </cell>
          <cell r="J239">
            <v>0</v>
          </cell>
          <cell r="K239">
            <v>6.6</v>
          </cell>
          <cell r="L239">
            <v>0</v>
          </cell>
          <cell r="M239">
            <v>1756.8799999999999</v>
          </cell>
        </row>
        <row r="240">
          <cell r="A240" t="str">
            <v>28149</v>
          </cell>
          <cell r="B240" t="str">
            <v>San Juan Island School District</v>
          </cell>
          <cell r="C240">
            <v>198.74</v>
          </cell>
          <cell r="D240">
            <v>0</v>
          </cell>
          <cell r="E240">
            <v>23.73</v>
          </cell>
          <cell r="F240">
            <v>23.73</v>
          </cell>
          <cell r="G240">
            <v>0</v>
          </cell>
          <cell r="H240">
            <v>6.44</v>
          </cell>
          <cell r="I240">
            <v>0.62</v>
          </cell>
          <cell r="J240">
            <v>37.19</v>
          </cell>
          <cell r="K240">
            <v>4.5999999999999996</v>
          </cell>
          <cell r="L240">
            <v>0</v>
          </cell>
          <cell r="M240">
            <v>777.83</v>
          </cell>
        </row>
        <row r="241">
          <cell r="A241" t="str">
            <v>14104</v>
          </cell>
          <cell r="B241" t="str">
            <v>Satsop School District</v>
          </cell>
          <cell r="C241">
            <v>30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54</v>
          </cell>
        </row>
        <row r="242">
          <cell r="A242" t="str">
            <v>17001</v>
          </cell>
          <cell r="B242" t="str">
            <v>Seattle Public Schools</v>
          </cell>
          <cell r="C242">
            <v>15820.4</v>
          </cell>
          <cell r="D242">
            <v>172.69</v>
          </cell>
          <cell r="E242">
            <v>1541.82</v>
          </cell>
          <cell r="F242">
            <v>1714.51</v>
          </cell>
          <cell r="G242">
            <v>102.69</v>
          </cell>
          <cell r="H242">
            <v>889.52</v>
          </cell>
          <cell r="I242">
            <v>26.6</v>
          </cell>
          <cell r="J242">
            <v>695.67000000000007</v>
          </cell>
          <cell r="K242">
            <v>63.4</v>
          </cell>
          <cell r="L242">
            <v>0</v>
          </cell>
          <cell r="M242">
            <v>50572.71</v>
          </cell>
        </row>
        <row r="243">
          <cell r="A243" t="str">
            <v>29101</v>
          </cell>
          <cell r="B243" t="str">
            <v>Sedro-Woolley School District</v>
          </cell>
          <cell r="C243">
            <v>1216.73</v>
          </cell>
          <cell r="D243">
            <v>23.22</v>
          </cell>
          <cell r="E243">
            <v>304.77</v>
          </cell>
          <cell r="F243">
            <v>327.99</v>
          </cell>
          <cell r="G243">
            <v>0</v>
          </cell>
          <cell r="H243">
            <v>52.35</v>
          </cell>
          <cell r="I243">
            <v>4.5</v>
          </cell>
          <cell r="J243">
            <v>169.23000000000002</v>
          </cell>
          <cell r="K243">
            <v>29.6</v>
          </cell>
          <cell r="L243">
            <v>0</v>
          </cell>
          <cell r="M243">
            <v>4285.75</v>
          </cell>
        </row>
        <row r="244">
          <cell r="A244" t="str">
            <v>39119</v>
          </cell>
          <cell r="B244" t="str">
            <v>Selah School District</v>
          </cell>
          <cell r="C244">
            <v>1046.23</v>
          </cell>
          <cell r="D244">
            <v>22.18</v>
          </cell>
          <cell r="E244">
            <v>371.88</v>
          </cell>
          <cell r="F244">
            <v>394.06</v>
          </cell>
          <cell r="G244">
            <v>0</v>
          </cell>
          <cell r="H244">
            <v>34.54</v>
          </cell>
          <cell r="I244">
            <v>2.69</v>
          </cell>
          <cell r="J244">
            <v>98.5</v>
          </cell>
          <cell r="K244">
            <v>11.8</v>
          </cell>
          <cell r="L244">
            <v>0</v>
          </cell>
          <cell r="M244">
            <v>3618.7400000000002</v>
          </cell>
        </row>
        <row r="245">
          <cell r="A245" t="str">
            <v>26070</v>
          </cell>
          <cell r="B245" t="str">
            <v>Selkirk School District</v>
          </cell>
          <cell r="C245">
            <v>76.25</v>
          </cell>
          <cell r="D245">
            <v>5.86</v>
          </cell>
          <cell r="E245">
            <v>12.2</v>
          </cell>
          <cell r="F245">
            <v>18.059999999999999</v>
          </cell>
          <cell r="G245">
            <v>0</v>
          </cell>
          <cell r="H245">
            <v>4.66</v>
          </cell>
          <cell r="I245">
            <v>0.2</v>
          </cell>
          <cell r="J245">
            <v>0</v>
          </cell>
          <cell r="K245">
            <v>0</v>
          </cell>
          <cell r="L245">
            <v>0</v>
          </cell>
          <cell r="M245">
            <v>234.57</v>
          </cell>
        </row>
        <row r="246">
          <cell r="A246" t="str">
            <v>05323</v>
          </cell>
          <cell r="B246" t="str">
            <v>Sequim School District</v>
          </cell>
          <cell r="C246">
            <v>656.46</v>
          </cell>
          <cell r="D246">
            <v>11.93</v>
          </cell>
          <cell r="E246">
            <v>212.51</v>
          </cell>
          <cell r="F246">
            <v>224.44</v>
          </cell>
          <cell r="G246">
            <v>0</v>
          </cell>
          <cell r="H246">
            <v>56.32</v>
          </cell>
          <cell r="I246">
            <v>7.55</v>
          </cell>
          <cell r="J246">
            <v>219.85</v>
          </cell>
          <cell r="K246">
            <v>0</v>
          </cell>
          <cell r="L246">
            <v>0</v>
          </cell>
          <cell r="M246">
            <v>2549.2000000000003</v>
          </cell>
        </row>
        <row r="247">
          <cell r="A247" t="str">
            <v>28010</v>
          </cell>
          <cell r="B247" t="str">
            <v>Shaw Island School District</v>
          </cell>
          <cell r="C247">
            <v>5.8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9.8000000000000007</v>
          </cell>
        </row>
        <row r="248">
          <cell r="A248" t="str">
            <v>23309</v>
          </cell>
          <cell r="B248" t="str">
            <v>Shelton School District</v>
          </cell>
          <cell r="C248">
            <v>1090.6400000000001</v>
          </cell>
          <cell r="D248">
            <v>113.39</v>
          </cell>
          <cell r="E248">
            <v>674.94</v>
          </cell>
          <cell r="F248">
            <v>788.33</v>
          </cell>
          <cell r="G248">
            <v>0</v>
          </cell>
          <cell r="H248">
            <v>51.95</v>
          </cell>
          <cell r="I248">
            <v>4.6900000000000004</v>
          </cell>
          <cell r="J248">
            <v>151.6</v>
          </cell>
          <cell r="K248">
            <v>42</v>
          </cell>
          <cell r="L248">
            <v>0</v>
          </cell>
          <cell r="M248">
            <v>4278.8799999999992</v>
          </cell>
        </row>
        <row r="249">
          <cell r="A249" t="str">
            <v>17412</v>
          </cell>
          <cell r="B249" t="str">
            <v>Shoreline School District</v>
          </cell>
          <cell r="C249">
            <v>2544.88</v>
          </cell>
          <cell r="D249">
            <v>34.69</v>
          </cell>
          <cell r="E249">
            <v>407.12</v>
          </cell>
          <cell r="F249">
            <v>441.81</v>
          </cell>
          <cell r="G249">
            <v>0</v>
          </cell>
          <cell r="H249">
            <v>193.24</v>
          </cell>
          <cell r="I249">
            <v>7.61</v>
          </cell>
          <cell r="J249">
            <v>113.21</v>
          </cell>
          <cell r="K249">
            <v>0</v>
          </cell>
          <cell r="L249">
            <v>0</v>
          </cell>
          <cell r="M249">
            <v>9090.7899999999991</v>
          </cell>
        </row>
        <row r="250">
          <cell r="A250" t="str">
            <v>30002</v>
          </cell>
          <cell r="B250" t="str">
            <v>Skamania School District</v>
          </cell>
          <cell r="C250">
            <v>39.799999999999997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65.199999999999989</v>
          </cell>
        </row>
        <row r="251">
          <cell r="A251" t="str">
            <v>17404</v>
          </cell>
          <cell r="B251" t="str">
            <v>Skykomish School District</v>
          </cell>
          <cell r="C251">
            <v>9.6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36.19</v>
          </cell>
        </row>
        <row r="252">
          <cell r="A252" t="str">
            <v>31201</v>
          </cell>
          <cell r="B252" t="str">
            <v>Snohomish School District</v>
          </cell>
          <cell r="C252">
            <v>2532.9</v>
          </cell>
          <cell r="D252">
            <v>126.33</v>
          </cell>
          <cell r="E252">
            <v>411.38</v>
          </cell>
          <cell r="F252">
            <v>537.71</v>
          </cell>
          <cell r="G252">
            <v>0</v>
          </cell>
          <cell r="H252">
            <v>187.71</v>
          </cell>
          <cell r="I252">
            <v>13.25</v>
          </cell>
          <cell r="J252">
            <v>212.76</v>
          </cell>
          <cell r="K252">
            <v>0</v>
          </cell>
          <cell r="L252">
            <v>0</v>
          </cell>
          <cell r="M252">
            <v>9255.779999999997</v>
          </cell>
        </row>
        <row r="253">
          <cell r="A253" t="str">
            <v>17410</v>
          </cell>
          <cell r="B253" t="str">
            <v>Snoqualmie Valley School District</v>
          </cell>
          <cell r="C253">
            <v>2065.1</v>
          </cell>
          <cell r="D253">
            <v>71.22</v>
          </cell>
          <cell r="E253">
            <v>378.43</v>
          </cell>
          <cell r="F253">
            <v>449.65</v>
          </cell>
          <cell r="G253">
            <v>0</v>
          </cell>
          <cell r="H253">
            <v>208.36</v>
          </cell>
          <cell r="I253">
            <v>21.38</v>
          </cell>
          <cell r="J253">
            <v>250.78</v>
          </cell>
          <cell r="K253">
            <v>16.399999999999999</v>
          </cell>
          <cell r="L253">
            <v>0</v>
          </cell>
          <cell r="M253">
            <v>7096.079999999999</v>
          </cell>
        </row>
        <row r="254">
          <cell r="A254" t="str">
            <v>13156</v>
          </cell>
          <cell r="B254" t="str">
            <v>Soap Lake School District</v>
          </cell>
          <cell r="C254">
            <v>159.49</v>
          </cell>
          <cell r="D254">
            <v>1.1399999999999999</v>
          </cell>
          <cell r="E254">
            <v>26.59</v>
          </cell>
          <cell r="F254">
            <v>27.73</v>
          </cell>
          <cell r="G254">
            <v>0</v>
          </cell>
          <cell r="H254">
            <v>18.27</v>
          </cell>
          <cell r="I254">
            <v>1.35</v>
          </cell>
          <cell r="J254">
            <v>25.42</v>
          </cell>
          <cell r="K254">
            <v>0</v>
          </cell>
          <cell r="L254">
            <v>0</v>
          </cell>
          <cell r="M254">
            <v>553.48</v>
          </cell>
        </row>
        <row r="255">
          <cell r="A255" t="str">
            <v>25118</v>
          </cell>
          <cell r="B255" t="str">
            <v>South Bend School District</v>
          </cell>
          <cell r="C255">
            <v>161.9</v>
          </cell>
          <cell r="D255">
            <v>5.98</v>
          </cell>
          <cell r="E255">
            <v>36.42</v>
          </cell>
          <cell r="F255">
            <v>42.400000000000006</v>
          </cell>
          <cell r="G255">
            <v>0</v>
          </cell>
          <cell r="H255">
            <v>14.34</v>
          </cell>
          <cell r="I255">
            <v>0.17</v>
          </cell>
          <cell r="J255">
            <v>34.730000000000004</v>
          </cell>
          <cell r="K255">
            <v>0</v>
          </cell>
          <cell r="L255">
            <v>0</v>
          </cell>
          <cell r="M255">
            <v>551.57000000000005</v>
          </cell>
        </row>
        <row r="256">
          <cell r="A256" t="str">
            <v>18402</v>
          </cell>
          <cell r="B256" t="str">
            <v>South Kitsap School District</v>
          </cell>
          <cell r="C256">
            <v>2668.21</v>
          </cell>
          <cell r="D256">
            <v>253.12</v>
          </cell>
          <cell r="E256">
            <v>627.89</v>
          </cell>
          <cell r="F256">
            <v>881.01</v>
          </cell>
          <cell r="G256">
            <v>0</v>
          </cell>
          <cell r="H256">
            <v>216.24</v>
          </cell>
          <cell r="I256">
            <v>9.8800000000000008</v>
          </cell>
          <cell r="J256">
            <v>1336.1599999999999</v>
          </cell>
          <cell r="K256">
            <v>0</v>
          </cell>
          <cell r="L256">
            <v>0</v>
          </cell>
          <cell r="M256">
            <v>9656.5999999999985</v>
          </cell>
        </row>
        <row r="257">
          <cell r="A257" t="str">
            <v>15206</v>
          </cell>
          <cell r="B257" t="str">
            <v>South Whidbey School District</v>
          </cell>
          <cell r="C257">
            <v>272.10000000000002</v>
          </cell>
          <cell r="D257">
            <v>0</v>
          </cell>
          <cell r="E257">
            <v>59.42</v>
          </cell>
          <cell r="F257">
            <v>59.42</v>
          </cell>
          <cell r="G257">
            <v>0</v>
          </cell>
          <cell r="H257">
            <v>25.89</v>
          </cell>
          <cell r="I257">
            <v>1.92</v>
          </cell>
          <cell r="J257">
            <v>74.14</v>
          </cell>
          <cell r="K257">
            <v>0</v>
          </cell>
          <cell r="L257">
            <v>0</v>
          </cell>
          <cell r="M257">
            <v>1185.5800000000002</v>
          </cell>
        </row>
        <row r="258">
          <cell r="A258" t="str">
            <v>23042</v>
          </cell>
          <cell r="B258" t="str">
            <v>Southside School District</v>
          </cell>
          <cell r="C258">
            <v>105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199.79999999999998</v>
          </cell>
        </row>
        <row r="259">
          <cell r="A259" t="str">
            <v>32901</v>
          </cell>
          <cell r="B259" t="str">
            <v>Spokane International Academy</v>
          </cell>
          <cell r="C259">
            <v>351.8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678.2</v>
          </cell>
        </row>
        <row r="260">
          <cell r="A260" t="str">
            <v>32081</v>
          </cell>
          <cell r="B260" t="str">
            <v>Spokane School District</v>
          </cell>
          <cell r="C260">
            <v>8454.7999999999993</v>
          </cell>
          <cell r="D260">
            <v>264.67</v>
          </cell>
          <cell r="E260">
            <v>1256.5999999999999</v>
          </cell>
          <cell r="F260">
            <v>1521.27</v>
          </cell>
          <cell r="G260">
            <v>388.81</v>
          </cell>
          <cell r="H260">
            <v>386.72</v>
          </cell>
          <cell r="I260">
            <v>13.65</v>
          </cell>
          <cell r="J260">
            <v>1322.87</v>
          </cell>
          <cell r="K260">
            <v>84.36</v>
          </cell>
          <cell r="L260">
            <v>0.61</v>
          </cell>
          <cell r="M260">
            <v>28363.690000000002</v>
          </cell>
        </row>
        <row r="261">
          <cell r="A261" t="str">
            <v>22008</v>
          </cell>
          <cell r="B261" t="str">
            <v>Sprague School District</v>
          </cell>
          <cell r="C261">
            <v>27.2</v>
          </cell>
          <cell r="D261">
            <v>0</v>
          </cell>
          <cell r="E261">
            <v>8.51</v>
          </cell>
          <cell r="F261">
            <v>8.51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71.599999999999994</v>
          </cell>
        </row>
        <row r="262">
          <cell r="A262" t="str">
            <v>38322</v>
          </cell>
          <cell r="B262" t="str">
            <v>St. John School District</v>
          </cell>
          <cell r="C262">
            <v>34.6</v>
          </cell>
          <cell r="D262">
            <v>0</v>
          </cell>
          <cell r="E262">
            <v>5.54</v>
          </cell>
          <cell r="F262">
            <v>5.54</v>
          </cell>
          <cell r="G262">
            <v>0</v>
          </cell>
          <cell r="H262">
            <v>3.39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124.30999999999999</v>
          </cell>
        </row>
        <row r="263">
          <cell r="A263" t="str">
            <v>31401</v>
          </cell>
          <cell r="B263" t="str">
            <v>Stanwood-Camano School District</v>
          </cell>
          <cell r="C263">
            <v>1327.22</v>
          </cell>
          <cell r="D263">
            <v>79.180000000000007</v>
          </cell>
          <cell r="E263">
            <v>337.19</v>
          </cell>
          <cell r="F263">
            <v>416.37</v>
          </cell>
          <cell r="G263">
            <v>0</v>
          </cell>
          <cell r="H263">
            <v>62.69</v>
          </cell>
          <cell r="I263">
            <v>3.43</v>
          </cell>
          <cell r="J263">
            <v>270.32</v>
          </cell>
          <cell r="K263">
            <v>6.6</v>
          </cell>
          <cell r="L263">
            <v>0</v>
          </cell>
          <cell r="M263">
            <v>4560.88</v>
          </cell>
        </row>
        <row r="264">
          <cell r="A264" t="str">
            <v>11054</v>
          </cell>
          <cell r="B264" t="str">
            <v>Star School District No. 054</v>
          </cell>
          <cell r="C264">
            <v>9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13</v>
          </cell>
        </row>
        <row r="265">
          <cell r="A265" t="str">
            <v>07035</v>
          </cell>
          <cell r="B265" t="str">
            <v>Starbuck School District</v>
          </cell>
          <cell r="C265">
            <v>13.4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235.8</v>
          </cell>
          <cell r="K265">
            <v>0</v>
          </cell>
          <cell r="L265">
            <v>0</v>
          </cell>
          <cell r="M265">
            <v>264.2</v>
          </cell>
        </row>
        <row r="266">
          <cell r="A266" t="str">
            <v>04069</v>
          </cell>
          <cell r="B266" t="str">
            <v>Stehekin School District</v>
          </cell>
          <cell r="C266">
            <v>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11</v>
          </cell>
        </row>
        <row r="267">
          <cell r="A267" t="str">
            <v>27001</v>
          </cell>
          <cell r="B267" t="str">
            <v>Steilacoom Hist. School District</v>
          </cell>
          <cell r="C267">
            <v>932.02</v>
          </cell>
          <cell r="D267">
            <v>22.05</v>
          </cell>
          <cell r="E267">
            <v>235.26</v>
          </cell>
          <cell r="F267">
            <v>257.31</v>
          </cell>
          <cell r="G267">
            <v>0</v>
          </cell>
          <cell r="H267">
            <v>156.12</v>
          </cell>
          <cell r="I267">
            <v>3.43</v>
          </cell>
          <cell r="J267">
            <v>84.789999999999992</v>
          </cell>
          <cell r="K267">
            <v>14.6</v>
          </cell>
          <cell r="L267">
            <v>0</v>
          </cell>
          <cell r="M267">
            <v>3127.6499999999996</v>
          </cell>
        </row>
        <row r="268">
          <cell r="A268" t="str">
            <v>38304</v>
          </cell>
          <cell r="B268" t="str">
            <v>Steptoe School District</v>
          </cell>
          <cell r="C268">
            <v>19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38.599999999999994</v>
          </cell>
        </row>
        <row r="269">
          <cell r="A269" t="str">
            <v>30303</v>
          </cell>
          <cell r="B269" t="str">
            <v>Stevenson-Carson School District</v>
          </cell>
          <cell r="C269">
            <v>204.63</v>
          </cell>
          <cell r="D269">
            <v>8.8800000000000008</v>
          </cell>
          <cell r="E269">
            <v>48.98</v>
          </cell>
          <cell r="F269">
            <v>57.86</v>
          </cell>
          <cell r="G269">
            <v>0</v>
          </cell>
          <cell r="H269">
            <v>2.48</v>
          </cell>
          <cell r="I269">
            <v>0.15</v>
          </cell>
          <cell r="J269">
            <v>0</v>
          </cell>
          <cell r="K269">
            <v>3.2</v>
          </cell>
          <cell r="L269">
            <v>0</v>
          </cell>
          <cell r="M269">
            <v>783.81000000000006</v>
          </cell>
        </row>
        <row r="270">
          <cell r="A270" t="str">
            <v>31311</v>
          </cell>
          <cell r="B270" t="str">
            <v>Sultan School District</v>
          </cell>
          <cell r="C270">
            <v>595.20000000000005</v>
          </cell>
          <cell r="D270">
            <v>0</v>
          </cell>
          <cell r="E270">
            <v>145.77000000000001</v>
          </cell>
          <cell r="F270">
            <v>145.77000000000001</v>
          </cell>
          <cell r="G270">
            <v>0</v>
          </cell>
          <cell r="H270">
            <v>14.68</v>
          </cell>
          <cell r="I270">
            <v>0.59</v>
          </cell>
          <cell r="J270">
            <v>91.539999999999992</v>
          </cell>
          <cell r="K270">
            <v>11</v>
          </cell>
          <cell r="L270">
            <v>0</v>
          </cell>
          <cell r="M270">
            <v>1932.7799999999997</v>
          </cell>
        </row>
        <row r="271">
          <cell r="A271" t="str">
            <v>17905</v>
          </cell>
          <cell r="B271" t="str">
            <v>Summit Public School: Atlas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6.69</v>
          </cell>
          <cell r="I271">
            <v>0.25</v>
          </cell>
          <cell r="J271">
            <v>0</v>
          </cell>
          <cell r="K271">
            <v>0</v>
          </cell>
          <cell r="L271">
            <v>0</v>
          </cell>
          <cell r="M271">
            <v>467.44</v>
          </cell>
        </row>
        <row r="272">
          <cell r="A272" t="str">
            <v>27905</v>
          </cell>
          <cell r="B272" t="str">
            <v>Summit Public School: Olympus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178.6</v>
          </cell>
        </row>
        <row r="273">
          <cell r="A273" t="str">
            <v>17902</v>
          </cell>
          <cell r="B273" t="str">
            <v>Summit Public School: Sierra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4.04</v>
          </cell>
          <cell r="I273">
            <v>0.18</v>
          </cell>
          <cell r="J273">
            <v>0</v>
          </cell>
          <cell r="K273">
            <v>0</v>
          </cell>
          <cell r="L273">
            <v>0</v>
          </cell>
          <cell r="M273">
            <v>307.07000000000005</v>
          </cell>
        </row>
        <row r="274">
          <cell r="A274" t="str">
            <v>33202</v>
          </cell>
          <cell r="B274" t="str">
            <v>Summit Valley School District</v>
          </cell>
          <cell r="C274">
            <v>35.6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71.69</v>
          </cell>
        </row>
        <row r="275">
          <cell r="A275" t="str">
            <v>27320</v>
          </cell>
          <cell r="B275" t="str">
            <v>Sumner School District</v>
          </cell>
          <cell r="C275">
            <v>2830.11</v>
          </cell>
          <cell r="D275">
            <v>111.35</v>
          </cell>
          <cell r="E275">
            <v>543.55999999999995</v>
          </cell>
          <cell r="F275">
            <v>654.91</v>
          </cell>
          <cell r="G275">
            <v>0</v>
          </cell>
          <cell r="H275">
            <v>205.08</v>
          </cell>
          <cell r="I275">
            <v>6.67</v>
          </cell>
          <cell r="J275">
            <v>153.51999999999998</v>
          </cell>
          <cell r="K275">
            <v>0</v>
          </cell>
          <cell r="L275">
            <v>0</v>
          </cell>
          <cell r="M275">
            <v>9874.77</v>
          </cell>
        </row>
        <row r="276">
          <cell r="A276" t="str">
            <v>39201</v>
          </cell>
          <cell r="B276" t="str">
            <v>Sunnyside School District</v>
          </cell>
          <cell r="C276">
            <v>1786.84</v>
          </cell>
          <cell r="D276">
            <v>0</v>
          </cell>
          <cell r="E276">
            <v>264.54000000000002</v>
          </cell>
          <cell r="F276">
            <v>264.54000000000002</v>
          </cell>
          <cell r="G276">
            <v>0</v>
          </cell>
          <cell r="H276">
            <v>84.59</v>
          </cell>
          <cell r="I276">
            <v>7.89</v>
          </cell>
          <cell r="J276">
            <v>28.52</v>
          </cell>
          <cell r="K276">
            <v>4</v>
          </cell>
          <cell r="L276">
            <v>0</v>
          </cell>
          <cell r="M276">
            <v>6442.13</v>
          </cell>
        </row>
        <row r="277">
          <cell r="A277" t="str">
            <v>18902</v>
          </cell>
          <cell r="B277" t="str">
            <v>Suquamish Tribal Education Department</v>
          </cell>
          <cell r="C277">
            <v>0</v>
          </cell>
          <cell r="D277">
            <v>0</v>
          </cell>
          <cell r="E277">
            <v>3.73</v>
          </cell>
          <cell r="F277">
            <v>3.73</v>
          </cell>
          <cell r="G277">
            <v>0</v>
          </cell>
          <cell r="H277">
            <v>3.25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86.22</v>
          </cell>
        </row>
        <row r="278">
          <cell r="A278" t="str">
            <v>27010</v>
          </cell>
          <cell r="B278" t="str">
            <v>Tacoma School District</v>
          </cell>
          <cell r="C278">
            <v>7802.64</v>
          </cell>
          <cell r="D278">
            <v>288.02</v>
          </cell>
          <cell r="E278">
            <v>1665.12</v>
          </cell>
          <cell r="F278">
            <v>1953.1399999999999</v>
          </cell>
          <cell r="G278">
            <v>0</v>
          </cell>
          <cell r="H278">
            <v>403.85</v>
          </cell>
          <cell r="I278">
            <v>22.45</v>
          </cell>
          <cell r="J278">
            <v>1571.94</v>
          </cell>
          <cell r="K278">
            <v>241.43</v>
          </cell>
          <cell r="L278">
            <v>13.44</v>
          </cell>
          <cell r="M278">
            <v>27273.629999999997</v>
          </cell>
        </row>
        <row r="279">
          <cell r="A279" t="str">
            <v>14077</v>
          </cell>
          <cell r="B279" t="str">
            <v>Taholah School District</v>
          </cell>
          <cell r="C279">
            <v>38.799999999999997</v>
          </cell>
          <cell r="D279">
            <v>0</v>
          </cell>
          <cell r="E279">
            <v>3.58</v>
          </cell>
          <cell r="F279">
            <v>3.58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158.76999999999998</v>
          </cell>
        </row>
        <row r="280">
          <cell r="A280" t="str">
            <v>17409</v>
          </cell>
          <cell r="B280" t="str">
            <v>Tahoma School District</v>
          </cell>
          <cell r="C280">
            <v>2586.64</v>
          </cell>
          <cell r="D280">
            <v>38.25</v>
          </cell>
          <cell r="E280">
            <v>528.95000000000005</v>
          </cell>
          <cell r="F280">
            <v>567.20000000000005</v>
          </cell>
          <cell r="G280">
            <v>0</v>
          </cell>
          <cell r="H280">
            <v>189.47</v>
          </cell>
          <cell r="I280">
            <v>17.28</v>
          </cell>
          <cell r="J280">
            <v>0</v>
          </cell>
          <cell r="K280">
            <v>14.56</v>
          </cell>
          <cell r="L280">
            <v>1.24</v>
          </cell>
          <cell r="M280">
            <v>8668.48</v>
          </cell>
        </row>
        <row r="281">
          <cell r="A281" t="str">
            <v>38265</v>
          </cell>
          <cell r="B281" t="str">
            <v>Tekoa School District</v>
          </cell>
          <cell r="C281">
            <v>55.46</v>
          </cell>
          <cell r="D281">
            <v>3.3</v>
          </cell>
          <cell r="E281">
            <v>21.49</v>
          </cell>
          <cell r="F281">
            <v>24.79</v>
          </cell>
          <cell r="G281">
            <v>0</v>
          </cell>
          <cell r="H281">
            <v>5.28</v>
          </cell>
          <cell r="I281">
            <v>0</v>
          </cell>
          <cell r="J281">
            <v>6.3100000000000005</v>
          </cell>
          <cell r="K281">
            <v>0</v>
          </cell>
          <cell r="L281">
            <v>0</v>
          </cell>
          <cell r="M281">
            <v>192.05999999999997</v>
          </cell>
        </row>
        <row r="282">
          <cell r="A282" t="str">
            <v>34402</v>
          </cell>
          <cell r="B282" t="str">
            <v>Tenino School District</v>
          </cell>
          <cell r="C282">
            <v>350.26</v>
          </cell>
          <cell r="D282">
            <v>28.85</v>
          </cell>
          <cell r="E282">
            <v>89.12</v>
          </cell>
          <cell r="F282">
            <v>117.97</v>
          </cell>
          <cell r="G282">
            <v>0</v>
          </cell>
          <cell r="H282">
            <v>16.02</v>
          </cell>
          <cell r="I282">
            <v>1.05</v>
          </cell>
          <cell r="J282">
            <v>0</v>
          </cell>
          <cell r="K282">
            <v>9</v>
          </cell>
          <cell r="L282">
            <v>0</v>
          </cell>
          <cell r="M282">
            <v>1235.96</v>
          </cell>
        </row>
        <row r="283">
          <cell r="A283" t="str">
            <v>19400</v>
          </cell>
          <cell r="B283" t="str">
            <v>Thorp School District</v>
          </cell>
          <cell r="C283">
            <v>75.930000000000007</v>
          </cell>
          <cell r="D283">
            <v>3.47</v>
          </cell>
          <cell r="E283">
            <v>10.039999999999999</v>
          </cell>
          <cell r="F283">
            <v>13.51</v>
          </cell>
          <cell r="G283">
            <v>0</v>
          </cell>
          <cell r="H283">
            <v>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223.17999999999998</v>
          </cell>
        </row>
        <row r="284">
          <cell r="A284" t="str">
            <v>21237</v>
          </cell>
          <cell r="B284" t="str">
            <v>Toledo School District</v>
          </cell>
          <cell r="C284">
            <v>263.68</v>
          </cell>
          <cell r="D284">
            <v>17.43</v>
          </cell>
          <cell r="E284">
            <v>49.86</v>
          </cell>
          <cell r="F284">
            <v>67.289999999999992</v>
          </cell>
          <cell r="G284">
            <v>0</v>
          </cell>
          <cell r="H284">
            <v>15.81</v>
          </cell>
          <cell r="I284">
            <v>2.13</v>
          </cell>
          <cell r="J284">
            <v>49.8</v>
          </cell>
          <cell r="K284">
            <v>0.4</v>
          </cell>
          <cell r="L284">
            <v>0</v>
          </cell>
          <cell r="M284">
            <v>800.58999999999992</v>
          </cell>
        </row>
        <row r="285">
          <cell r="A285" t="str">
            <v>24404</v>
          </cell>
          <cell r="B285" t="str">
            <v>Tonasket School District</v>
          </cell>
          <cell r="C285">
            <v>275.39999999999998</v>
          </cell>
          <cell r="D285">
            <v>12.14</v>
          </cell>
          <cell r="E285">
            <v>30.54</v>
          </cell>
          <cell r="F285">
            <v>42.68</v>
          </cell>
          <cell r="G285">
            <v>0</v>
          </cell>
          <cell r="H285">
            <v>50.03</v>
          </cell>
          <cell r="I285">
            <v>4.07</v>
          </cell>
          <cell r="J285">
            <v>113.13999999999999</v>
          </cell>
          <cell r="K285">
            <v>0</v>
          </cell>
          <cell r="L285">
            <v>0</v>
          </cell>
          <cell r="M285">
            <v>1140.73</v>
          </cell>
        </row>
        <row r="286">
          <cell r="A286" t="str">
            <v>39202</v>
          </cell>
          <cell r="B286" t="str">
            <v>Toppenish School District</v>
          </cell>
          <cell r="C286">
            <v>1003.4</v>
          </cell>
          <cell r="D286">
            <v>125.49</v>
          </cell>
          <cell r="E286">
            <v>480.32</v>
          </cell>
          <cell r="F286">
            <v>605.80999999999995</v>
          </cell>
          <cell r="G286">
            <v>0</v>
          </cell>
          <cell r="H286">
            <v>64.73</v>
          </cell>
          <cell r="I286">
            <v>4.2300000000000004</v>
          </cell>
          <cell r="J286">
            <v>827.81</v>
          </cell>
          <cell r="K286">
            <v>0</v>
          </cell>
          <cell r="L286">
            <v>0</v>
          </cell>
          <cell r="M286">
            <v>4265.32</v>
          </cell>
        </row>
        <row r="287">
          <cell r="A287" t="str">
            <v>36300</v>
          </cell>
          <cell r="B287" t="str">
            <v>Touchet School District</v>
          </cell>
          <cell r="C287">
            <v>49.8</v>
          </cell>
          <cell r="D287">
            <v>2.99</v>
          </cell>
          <cell r="E287">
            <v>11.44</v>
          </cell>
          <cell r="F287">
            <v>14.43</v>
          </cell>
          <cell r="G287">
            <v>0</v>
          </cell>
          <cell r="H287">
            <v>5.95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203.44</v>
          </cell>
        </row>
        <row r="288">
          <cell r="A288" t="str">
            <v>08130</v>
          </cell>
          <cell r="B288" t="str">
            <v>Toutle Lake School District</v>
          </cell>
          <cell r="C288">
            <v>212.8</v>
          </cell>
          <cell r="D288">
            <v>17.79</v>
          </cell>
          <cell r="E288">
            <v>41.55</v>
          </cell>
          <cell r="F288">
            <v>59.339999999999996</v>
          </cell>
          <cell r="G288">
            <v>0</v>
          </cell>
          <cell r="H288">
            <v>23.36</v>
          </cell>
          <cell r="I288">
            <v>2.9</v>
          </cell>
          <cell r="J288">
            <v>13.799999999999999</v>
          </cell>
          <cell r="K288">
            <v>0</v>
          </cell>
          <cell r="L288">
            <v>0</v>
          </cell>
          <cell r="M288">
            <v>696.68</v>
          </cell>
        </row>
        <row r="289">
          <cell r="A289" t="str">
            <v>20400</v>
          </cell>
          <cell r="B289" t="str">
            <v>Trout Lake School District</v>
          </cell>
          <cell r="C289">
            <v>51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2.89</v>
          </cell>
          <cell r="I289">
            <v>0</v>
          </cell>
          <cell r="J289">
            <v>2.35</v>
          </cell>
          <cell r="K289">
            <v>0</v>
          </cell>
          <cell r="L289">
            <v>0</v>
          </cell>
          <cell r="M289">
            <v>191.13</v>
          </cell>
        </row>
        <row r="290">
          <cell r="A290" t="str">
            <v>17406</v>
          </cell>
          <cell r="B290" t="str">
            <v>Tukwila School District</v>
          </cell>
          <cell r="C290">
            <v>741.8</v>
          </cell>
          <cell r="D290">
            <v>0</v>
          </cell>
          <cell r="E290">
            <v>103.33</v>
          </cell>
          <cell r="F290">
            <v>103.33</v>
          </cell>
          <cell r="G290">
            <v>0</v>
          </cell>
          <cell r="H290">
            <v>55.89</v>
          </cell>
          <cell r="I290">
            <v>3.3</v>
          </cell>
          <cell r="J290">
            <v>21</v>
          </cell>
          <cell r="K290">
            <v>0.8</v>
          </cell>
          <cell r="L290">
            <v>0</v>
          </cell>
          <cell r="M290">
            <v>2532.5300000000002</v>
          </cell>
        </row>
        <row r="291">
          <cell r="A291" t="str">
            <v>34033</v>
          </cell>
          <cell r="B291" t="str">
            <v>Tumwater School District</v>
          </cell>
          <cell r="C291">
            <v>1728.77</v>
          </cell>
          <cell r="D291">
            <v>205.24</v>
          </cell>
          <cell r="E291">
            <v>390.78</v>
          </cell>
          <cell r="F291">
            <v>596.02</v>
          </cell>
          <cell r="G291">
            <v>298.81</v>
          </cell>
          <cell r="H291">
            <v>204.08</v>
          </cell>
          <cell r="I291">
            <v>17.68</v>
          </cell>
          <cell r="J291">
            <v>366.95</v>
          </cell>
          <cell r="K291">
            <v>17.399999999999999</v>
          </cell>
          <cell r="L291">
            <v>0</v>
          </cell>
          <cell r="M291">
            <v>6640.6699999999983</v>
          </cell>
        </row>
        <row r="292">
          <cell r="A292" t="str">
            <v>39002</v>
          </cell>
          <cell r="B292" t="str">
            <v>Union Gap School District</v>
          </cell>
          <cell r="C292">
            <v>246.31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565.30999999999995</v>
          </cell>
        </row>
        <row r="293">
          <cell r="A293" t="str">
            <v>27083</v>
          </cell>
          <cell r="B293" t="str">
            <v>University Place School District</v>
          </cell>
          <cell r="C293">
            <v>1579.43</v>
          </cell>
          <cell r="D293">
            <v>0</v>
          </cell>
          <cell r="E293">
            <v>297.42</v>
          </cell>
          <cell r="F293">
            <v>297.42</v>
          </cell>
          <cell r="G293">
            <v>0</v>
          </cell>
          <cell r="H293">
            <v>215.02</v>
          </cell>
          <cell r="I293">
            <v>4.6900000000000004</v>
          </cell>
          <cell r="J293">
            <v>52.400000000000006</v>
          </cell>
          <cell r="K293">
            <v>0</v>
          </cell>
          <cell r="L293">
            <v>0</v>
          </cell>
          <cell r="M293">
            <v>5559.82</v>
          </cell>
        </row>
        <row r="294">
          <cell r="A294" t="str">
            <v>33070</v>
          </cell>
          <cell r="B294" t="str">
            <v>Valley School District</v>
          </cell>
          <cell r="C294">
            <v>97.2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1.75</v>
          </cell>
          <cell r="I294">
            <v>0.25</v>
          </cell>
          <cell r="J294">
            <v>900.75</v>
          </cell>
          <cell r="K294">
            <v>0</v>
          </cell>
          <cell r="L294">
            <v>0</v>
          </cell>
          <cell r="M294">
            <v>1158.1500000000001</v>
          </cell>
        </row>
        <row r="295">
          <cell r="A295" t="str">
            <v>06037</v>
          </cell>
          <cell r="B295" t="str">
            <v>Vancouver School District</v>
          </cell>
          <cell r="C295">
            <v>5953.49</v>
          </cell>
          <cell r="D295">
            <v>264.52</v>
          </cell>
          <cell r="E295">
            <v>1367.27</v>
          </cell>
          <cell r="F295">
            <v>1631.79</v>
          </cell>
          <cell r="G295">
            <v>0</v>
          </cell>
          <cell r="H295">
            <v>361.05</v>
          </cell>
          <cell r="I295">
            <v>4.42</v>
          </cell>
          <cell r="J295">
            <v>1056.3499999999999</v>
          </cell>
          <cell r="K295">
            <v>212.39</v>
          </cell>
          <cell r="L295">
            <v>0.37</v>
          </cell>
          <cell r="M295">
            <v>21449.279999999995</v>
          </cell>
        </row>
        <row r="296">
          <cell r="A296" t="str">
            <v>17402</v>
          </cell>
          <cell r="B296" t="str">
            <v>Vashon Island School District</v>
          </cell>
          <cell r="C296">
            <v>274.36</v>
          </cell>
          <cell r="D296">
            <v>21.13</v>
          </cell>
          <cell r="E296">
            <v>96.95</v>
          </cell>
          <cell r="F296">
            <v>118.08</v>
          </cell>
          <cell r="G296">
            <v>0</v>
          </cell>
          <cell r="H296">
            <v>31.75</v>
          </cell>
          <cell r="I296">
            <v>0.68</v>
          </cell>
          <cell r="J296">
            <v>129.49</v>
          </cell>
          <cell r="K296">
            <v>0</v>
          </cell>
          <cell r="L296">
            <v>0</v>
          </cell>
          <cell r="M296">
            <v>1481.5300000000002</v>
          </cell>
        </row>
        <row r="297">
          <cell r="A297" t="str">
            <v>34901</v>
          </cell>
          <cell r="B297" t="str">
            <v>WA HE LUT Indian School Agency</v>
          </cell>
          <cell r="C297">
            <v>55.2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125.60000000000001</v>
          </cell>
        </row>
        <row r="298">
          <cell r="A298" t="str">
            <v>35200</v>
          </cell>
          <cell r="B298" t="str">
            <v>Wahkiakum School District</v>
          </cell>
          <cell r="C298">
            <v>119.2</v>
          </cell>
          <cell r="D298">
            <v>0</v>
          </cell>
          <cell r="E298">
            <v>25.53</v>
          </cell>
          <cell r="F298">
            <v>25.53</v>
          </cell>
          <cell r="G298">
            <v>0</v>
          </cell>
          <cell r="H298">
            <v>7.02</v>
          </cell>
          <cell r="I298">
            <v>0.53</v>
          </cell>
          <cell r="J298">
            <v>19.79</v>
          </cell>
          <cell r="K298">
            <v>0</v>
          </cell>
          <cell r="L298">
            <v>0</v>
          </cell>
          <cell r="M298">
            <v>451.68</v>
          </cell>
        </row>
        <row r="299">
          <cell r="A299" t="str">
            <v>13073</v>
          </cell>
          <cell r="B299" t="str">
            <v>Wahluke School District</v>
          </cell>
          <cell r="C299">
            <v>643.79999999999995</v>
          </cell>
          <cell r="D299">
            <v>65.14</v>
          </cell>
          <cell r="E299">
            <v>208.3</v>
          </cell>
          <cell r="F299">
            <v>273.44</v>
          </cell>
          <cell r="G299">
            <v>0</v>
          </cell>
          <cell r="H299">
            <v>34.31</v>
          </cell>
          <cell r="I299">
            <v>1.99</v>
          </cell>
          <cell r="J299">
            <v>0</v>
          </cell>
          <cell r="K299">
            <v>0</v>
          </cell>
          <cell r="L299">
            <v>0</v>
          </cell>
          <cell r="M299">
            <v>2400.6899999999996</v>
          </cell>
        </row>
        <row r="300">
          <cell r="A300" t="str">
            <v>36401</v>
          </cell>
          <cell r="B300" t="str">
            <v>Waitsburg School District</v>
          </cell>
          <cell r="C300">
            <v>71.5</v>
          </cell>
          <cell r="D300">
            <v>4.5</v>
          </cell>
          <cell r="E300">
            <v>10.26</v>
          </cell>
          <cell r="F300">
            <v>14.76</v>
          </cell>
          <cell r="G300">
            <v>0</v>
          </cell>
          <cell r="H300">
            <v>2.79</v>
          </cell>
          <cell r="I300">
            <v>0.67</v>
          </cell>
          <cell r="J300">
            <v>0</v>
          </cell>
          <cell r="K300">
            <v>0</v>
          </cell>
          <cell r="L300">
            <v>0</v>
          </cell>
          <cell r="M300">
            <v>262.04000000000008</v>
          </cell>
        </row>
        <row r="301">
          <cell r="A301" t="str">
            <v>36140</v>
          </cell>
          <cell r="B301" t="str">
            <v>Walla Walla Public Schools</v>
          </cell>
          <cell r="C301">
            <v>1508.22</v>
          </cell>
          <cell r="D301">
            <v>64.94</v>
          </cell>
          <cell r="E301">
            <v>293.41000000000003</v>
          </cell>
          <cell r="F301">
            <v>358.35</v>
          </cell>
          <cell r="G301">
            <v>92.35</v>
          </cell>
          <cell r="H301">
            <v>89.96</v>
          </cell>
          <cell r="I301">
            <v>9.11</v>
          </cell>
          <cell r="J301">
            <v>344.87</v>
          </cell>
          <cell r="K301">
            <v>94.2</v>
          </cell>
          <cell r="L301">
            <v>0.2</v>
          </cell>
          <cell r="M301">
            <v>5480.4599999999991</v>
          </cell>
        </row>
        <row r="302">
          <cell r="A302" t="str">
            <v>39207</v>
          </cell>
          <cell r="B302" t="str">
            <v>Wapato School District</v>
          </cell>
          <cell r="C302">
            <v>878.61</v>
          </cell>
          <cell r="D302">
            <v>57.4</v>
          </cell>
          <cell r="E302">
            <v>256.31</v>
          </cell>
          <cell r="F302">
            <v>313.70999999999998</v>
          </cell>
          <cell r="G302">
            <v>0</v>
          </cell>
          <cell r="H302">
            <v>15.45</v>
          </cell>
          <cell r="I302">
            <v>1.08</v>
          </cell>
          <cell r="J302">
            <v>28.75</v>
          </cell>
          <cell r="K302">
            <v>4.2</v>
          </cell>
          <cell r="L302">
            <v>0</v>
          </cell>
          <cell r="M302">
            <v>3058.3299999999995</v>
          </cell>
        </row>
        <row r="303">
          <cell r="A303" t="str">
            <v>13146</v>
          </cell>
          <cell r="B303" t="str">
            <v>Warden School District</v>
          </cell>
          <cell r="C303">
            <v>230.2</v>
          </cell>
          <cell r="D303">
            <v>3.09</v>
          </cell>
          <cell r="E303">
            <v>54.3</v>
          </cell>
          <cell r="F303">
            <v>57.39</v>
          </cell>
          <cell r="G303">
            <v>0</v>
          </cell>
          <cell r="H303">
            <v>21.62</v>
          </cell>
          <cell r="I303">
            <v>2.0699999999999998</v>
          </cell>
          <cell r="J303">
            <v>0</v>
          </cell>
          <cell r="K303">
            <v>0</v>
          </cell>
          <cell r="L303">
            <v>0</v>
          </cell>
          <cell r="M303">
            <v>886.39</v>
          </cell>
        </row>
        <row r="304">
          <cell r="A304" t="str">
            <v>06112</v>
          </cell>
          <cell r="B304" t="str">
            <v>Washougal School District</v>
          </cell>
          <cell r="C304">
            <v>757.57</v>
          </cell>
          <cell r="D304">
            <v>43.91</v>
          </cell>
          <cell r="E304">
            <v>224.87</v>
          </cell>
          <cell r="F304">
            <v>268.77999999999997</v>
          </cell>
          <cell r="G304">
            <v>0</v>
          </cell>
          <cell r="H304">
            <v>63.25</v>
          </cell>
          <cell r="I304">
            <v>0.7</v>
          </cell>
          <cell r="J304">
            <v>108.76</v>
          </cell>
          <cell r="K304">
            <v>5.4</v>
          </cell>
          <cell r="L304">
            <v>0</v>
          </cell>
          <cell r="M304">
            <v>2899.5800000000004</v>
          </cell>
        </row>
        <row r="305">
          <cell r="A305" t="str">
            <v>01109</v>
          </cell>
          <cell r="B305" t="str">
            <v>Washtucna School District</v>
          </cell>
          <cell r="C305">
            <v>21.4</v>
          </cell>
          <cell r="D305">
            <v>2.9</v>
          </cell>
          <cell r="E305">
            <v>2.7</v>
          </cell>
          <cell r="F305">
            <v>5.6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78.11</v>
          </cell>
        </row>
        <row r="306">
          <cell r="A306" t="str">
            <v>09209</v>
          </cell>
          <cell r="B306" t="str">
            <v>Waterville School District</v>
          </cell>
          <cell r="C306">
            <v>71.2</v>
          </cell>
          <cell r="D306">
            <v>1.39</v>
          </cell>
          <cell r="E306">
            <v>13.83</v>
          </cell>
          <cell r="F306">
            <v>15.22</v>
          </cell>
          <cell r="G306">
            <v>0</v>
          </cell>
          <cell r="H306">
            <v>4.92</v>
          </cell>
          <cell r="I306">
            <v>0.17</v>
          </cell>
          <cell r="J306">
            <v>0</v>
          </cell>
          <cell r="K306">
            <v>0</v>
          </cell>
          <cell r="L306">
            <v>0</v>
          </cell>
          <cell r="M306">
            <v>258.22000000000003</v>
          </cell>
        </row>
        <row r="307">
          <cell r="A307" t="str">
            <v>33049</v>
          </cell>
          <cell r="B307" t="str">
            <v>Wellpinit School District</v>
          </cell>
          <cell r="C307">
            <v>109</v>
          </cell>
          <cell r="D307">
            <v>0</v>
          </cell>
          <cell r="E307">
            <v>6.6</v>
          </cell>
          <cell r="F307">
            <v>6.6</v>
          </cell>
          <cell r="G307">
            <v>0</v>
          </cell>
          <cell r="H307">
            <v>3.69</v>
          </cell>
          <cell r="I307">
            <v>0.08</v>
          </cell>
          <cell r="J307">
            <v>0</v>
          </cell>
          <cell r="K307">
            <v>21.6</v>
          </cell>
          <cell r="L307">
            <v>0</v>
          </cell>
          <cell r="M307">
            <v>390.85999999999996</v>
          </cell>
        </row>
        <row r="308">
          <cell r="A308" t="str">
            <v>04246</v>
          </cell>
          <cell r="B308" t="str">
            <v>Wenatchee School District</v>
          </cell>
          <cell r="C308">
            <v>1839.83</v>
          </cell>
          <cell r="D308">
            <v>166.8</v>
          </cell>
          <cell r="E308">
            <v>535.94000000000005</v>
          </cell>
          <cell r="F308">
            <v>702.74</v>
          </cell>
          <cell r="G308">
            <v>198.04</v>
          </cell>
          <cell r="H308">
            <v>240.99</v>
          </cell>
          <cell r="I308">
            <v>15</v>
          </cell>
          <cell r="J308">
            <v>431.81000000000006</v>
          </cell>
          <cell r="K308">
            <v>49.66</v>
          </cell>
          <cell r="L308">
            <v>0</v>
          </cell>
          <cell r="M308">
            <v>7292.5</v>
          </cell>
        </row>
        <row r="309">
          <cell r="A309" t="str">
            <v>32363</v>
          </cell>
          <cell r="B309" t="str">
            <v>West Valley School District (Spokane)</v>
          </cell>
          <cell r="C309">
            <v>786.1</v>
          </cell>
          <cell r="D309">
            <v>82.08</v>
          </cell>
          <cell r="E309">
            <v>205.38</v>
          </cell>
          <cell r="F309">
            <v>287.45999999999998</v>
          </cell>
          <cell r="G309">
            <v>0</v>
          </cell>
          <cell r="H309">
            <v>66.19</v>
          </cell>
          <cell r="I309">
            <v>1.77</v>
          </cell>
          <cell r="J309">
            <v>721.08</v>
          </cell>
          <cell r="K309">
            <v>2.2000000000000002</v>
          </cell>
          <cell r="L309">
            <v>0</v>
          </cell>
          <cell r="M309">
            <v>3410.5899999999997</v>
          </cell>
        </row>
        <row r="310">
          <cell r="A310" t="str">
            <v>39208</v>
          </cell>
          <cell r="B310" t="str">
            <v>West Valley School District (Yakima)</v>
          </cell>
          <cell r="C310">
            <v>1481.81</v>
          </cell>
          <cell r="D310">
            <v>281.89999999999998</v>
          </cell>
          <cell r="E310">
            <v>310.18</v>
          </cell>
          <cell r="F310">
            <v>592.07999999999993</v>
          </cell>
          <cell r="G310">
            <v>0</v>
          </cell>
          <cell r="H310">
            <v>80.069999999999993</v>
          </cell>
          <cell r="I310">
            <v>8.6199999999999992</v>
          </cell>
          <cell r="J310">
            <v>174.32</v>
          </cell>
          <cell r="K310">
            <v>5.6</v>
          </cell>
          <cell r="L310">
            <v>0</v>
          </cell>
          <cell r="M310">
            <v>5225.1799999999994</v>
          </cell>
        </row>
        <row r="311">
          <cell r="A311" t="str">
            <v>37902</v>
          </cell>
          <cell r="B311" t="str">
            <v>Whatcom Intergenerational High School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50</v>
          </cell>
        </row>
        <row r="312">
          <cell r="A312" t="str">
            <v>21303</v>
          </cell>
          <cell r="B312" t="str">
            <v>White Pass School District</v>
          </cell>
          <cell r="C312">
            <v>96.49</v>
          </cell>
          <cell r="D312">
            <v>0.13</v>
          </cell>
          <cell r="E312">
            <v>18.62</v>
          </cell>
          <cell r="F312">
            <v>18.75</v>
          </cell>
          <cell r="G312">
            <v>0</v>
          </cell>
          <cell r="H312">
            <v>7.87</v>
          </cell>
          <cell r="I312">
            <v>0.92</v>
          </cell>
          <cell r="J312">
            <v>18.54</v>
          </cell>
          <cell r="K312">
            <v>0</v>
          </cell>
          <cell r="L312">
            <v>0</v>
          </cell>
          <cell r="M312">
            <v>324.11</v>
          </cell>
        </row>
        <row r="313">
          <cell r="A313" t="str">
            <v>27416</v>
          </cell>
          <cell r="B313" t="str">
            <v>White River School District</v>
          </cell>
          <cell r="C313">
            <v>1286.52</v>
          </cell>
          <cell r="D313">
            <v>33.08</v>
          </cell>
          <cell r="E313">
            <v>290.43</v>
          </cell>
          <cell r="F313">
            <v>323.51</v>
          </cell>
          <cell r="G313">
            <v>0</v>
          </cell>
          <cell r="H313">
            <v>100.04</v>
          </cell>
          <cell r="I313">
            <v>6.32</v>
          </cell>
          <cell r="J313">
            <v>46.8</v>
          </cell>
          <cell r="K313">
            <v>30.8</v>
          </cell>
          <cell r="L313">
            <v>0</v>
          </cell>
          <cell r="M313">
            <v>4141.79</v>
          </cell>
        </row>
        <row r="314">
          <cell r="A314" t="str">
            <v>20405</v>
          </cell>
          <cell r="B314" t="str">
            <v>White Salmon Valley School District</v>
          </cell>
          <cell r="C314">
            <v>300.05</v>
          </cell>
          <cell r="D314">
            <v>0</v>
          </cell>
          <cell r="E314">
            <v>57.92</v>
          </cell>
          <cell r="F314">
            <v>57.92</v>
          </cell>
          <cell r="G314">
            <v>0</v>
          </cell>
          <cell r="H314">
            <v>20.85</v>
          </cell>
          <cell r="I314">
            <v>0.05</v>
          </cell>
          <cell r="J314">
            <v>18.05</v>
          </cell>
          <cell r="K314">
            <v>0</v>
          </cell>
          <cell r="L314">
            <v>0</v>
          </cell>
          <cell r="M314">
            <v>1106.8599999999999</v>
          </cell>
        </row>
        <row r="315">
          <cell r="A315" t="str">
            <v>22200</v>
          </cell>
          <cell r="B315" t="str">
            <v>Wilbur School District</v>
          </cell>
          <cell r="C315">
            <v>53.3</v>
          </cell>
          <cell r="D315">
            <v>6.11</v>
          </cell>
          <cell r="E315">
            <v>15.33</v>
          </cell>
          <cell r="F315">
            <v>21.44</v>
          </cell>
          <cell r="G315">
            <v>0</v>
          </cell>
          <cell r="H315">
            <v>4.3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220.11</v>
          </cell>
        </row>
        <row r="316">
          <cell r="A316" t="str">
            <v>25160</v>
          </cell>
          <cell r="B316" t="str">
            <v>Willapa Valley School District</v>
          </cell>
          <cell r="C316">
            <v>97.6</v>
          </cell>
          <cell r="D316">
            <v>6.34</v>
          </cell>
          <cell r="E316">
            <v>24.41</v>
          </cell>
          <cell r="F316">
            <v>30.75</v>
          </cell>
          <cell r="G316">
            <v>0</v>
          </cell>
          <cell r="H316">
            <v>19.3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358.58</v>
          </cell>
        </row>
        <row r="317">
          <cell r="A317" t="str">
            <v>13167</v>
          </cell>
          <cell r="B317" t="str">
            <v>Wilson Creek School District</v>
          </cell>
          <cell r="C317">
            <v>34.799999999999997</v>
          </cell>
          <cell r="D317">
            <v>3.05</v>
          </cell>
          <cell r="E317">
            <v>10.56</v>
          </cell>
          <cell r="F317">
            <v>13.61</v>
          </cell>
          <cell r="G317">
            <v>0</v>
          </cell>
          <cell r="H317">
            <v>3.41</v>
          </cell>
          <cell r="I317">
            <v>0.5</v>
          </cell>
          <cell r="J317">
            <v>0</v>
          </cell>
          <cell r="K317">
            <v>0</v>
          </cell>
          <cell r="L317">
            <v>0</v>
          </cell>
          <cell r="M317">
            <v>112.79999999999998</v>
          </cell>
        </row>
        <row r="318">
          <cell r="A318" t="str">
            <v>21232</v>
          </cell>
          <cell r="B318" t="str">
            <v>Winlock School District</v>
          </cell>
          <cell r="C318">
            <v>226.2</v>
          </cell>
          <cell r="D318">
            <v>8.86</v>
          </cell>
          <cell r="E318">
            <v>48.29</v>
          </cell>
          <cell r="F318">
            <v>57.15</v>
          </cell>
          <cell r="G318">
            <v>0</v>
          </cell>
          <cell r="H318">
            <v>9.1300000000000008</v>
          </cell>
          <cell r="I318">
            <v>0.33</v>
          </cell>
          <cell r="J318">
            <v>0</v>
          </cell>
          <cell r="K318">
            <v>2</v>
          </cell>
          <cell r="L318">
            <v>0</v>
          </cell>
          <cell r="M318">
            <v>730.72</v>
          </cell>
        </row>
        <row r="319">
          <cell r="A319" t="str">
            <v>14117</v>
          </cell>
          <cell r="B319" t="str">
            <v>Wishkah Valley School District</v>
          </cell>
          <cell r="C319">
            <v>48.4</v>
          </cell>
          <cell r="D319">
            <v>4.26</v>
          </cell>
          <cell r="E319">
            <v>6.81</v>
          </cell>
          <cell r="F319">
            <v>11.07</v>
          </cell>
          <cell r="G319">
            <v>0</v>
          </cell>
          <cell r="H319">
            <v>0.95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156.47999999999996</v>
          </cell>
        </row>
        <row r="320">
          <cell r="A320" t="str">
            <v>20094</v>
          </cell>
          <cell r="B320" t="str">
            <v>Wishram School District</v>
          </cell>
          <cell r="C320">
            <v>16.399999999999999</v>
          </cell>
          <cell r="D320">
            <v>0</v>
          </cell>
          <cell r="E320">
            <v>2.59</v>
          </cell>
          <cell r="F320">
            <v>2.59</v>
          </cell>
          <cell r="G320">
            <v>0</v>
          </cell>
          <cell r="H320">
            <v>4.45</v>
          </cell>
          <cell r="I320">
            <v>0.08</v>
          </cell>
          <cell r="J320">
            <v>0</v>
          </cell>
          <cell r="K320">
            <v>0</v>
          </cell>
          <cell r="L320">
            <v>0</v>
          </cell>
          <cell r="M320">
            <v>60.22</v>
          </cell>
        </row>
        <row r="321">
          <cell r="A321" t="str">
            <v>08404</v>
          </cell>
          <cell r="B321" t="str">
            <v>Woodland School District</v>
          </cell>
          <cell r="C321">
            <v>681.13</v>
          </cell>
          <cell r="D321">
            <v>3.34</v>
          </cell>
          <cell r="E321">
            <v>83.07</v>
          </cell>
          <cell r="F321">
            <v>86.41</v>
          </cell>
          <cell r="G321">
            <v>0</v>
          </cell>
          <cell r="H321">
            <v>47.04</v>
          </cell>
          <cell r="I321">
            <v>1.1200000000000001</v>
          </cell>
          <cell r="J321">
            <v>183.03</v>
          </cell>
          <cell r="K321">
            <v>1.8</v>
          </cell>
          <cell r="L321">
            <v>0</v>
          </cell>
          <cell r="M321">
            <v>2349.67</v>
          </cell>
        </row>
        <row r="322">
          <cell r="A322" t="str">
            <v>39901</v>
          </cell>
          <cell r="B322" t="str">
            <v>Yakama Nation Tribal Compact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130.4</v>
          </cell>
        </row>
        <row r="323">
          <cell r="A323" t="str">
            <v>39007</v>
          </cell>
          <cell r="B323" t="str">
            <v>Yakima School District</v>
          </cell>
          <cell r="C323">
            <v>4373.6499999999996</v>
          </cell>
          <cell r="D323">
            <v>268.20999999999998</v>
          </cell>
          <cell r="E323">
            <v>1066.55</v>
          </cell>
          <cell r="F323">
            <v>1334.76</v>
          </cell>
          <cell r="G323">
            <v>448.28</v>
          </cell>
          <cell r="H323">
            <v>142.85</v>
          </cell>
          <cell r="I323">
            <v>15.38</v>
          </cell>
          <cell r="J323">
            <v>355.47</v>
          </cell>
          <cell r="K323">
            <v>46.8</v>
          </cell>
          <cell r="L323">
            <v>0</v>
          </cell>
          <cell r="M323">
            <v>15635.349999999997</v>
          </cell>
        </row>
        <row r="324">
          <cell r="A324" t="str">
            <v>34002</v>
          </cell>
          <cell r="B324" t="str">
            <v>Yelm School District</v>
          </cell>
          <cell r="C324">
            <v>1615.46</v>
          </cell>
          <cell r="D324">
            <v>35.25</v>
          </cell>
          <cell r="E324">
            <v>404.5</v>
          </cell>
          <cell r="F324">
            <v>439.75</v>
          </cell>
          <cell r="G324">
            <v>0</v>
          </cell>
          <cell r="H324">
            <v>98.96</v>
          </cell>
          <cell r="I324">
            <v>12.78</v>
          </cell>
          <cell r="J324">
            <v>80.69</v>
          </cell>
          <cell r="K324">
            <v>17.8</v>
          </cell>
          <cell r="L324">
            <v>0</v>
          </cell>
          <cell r="M324">
            <v>5360.44</v>
          </cell>
        </row>
        <row r="325">
          <cell r="A325" t="str">
            <v>39205</v>
          </cell>
          <cell r="B325" t="str">
            <v>Zillah School District</v>
          </cell>
          <cell r="C325">
            <v>351.34</v>
          </cell>
          <cell r="D325">
            <v>0</v>
          </cell>
          <cell r="E325">
            <v>46.32</v>
          </cell>
          <cell r="F325">
            <v>46.32</v>
          </cell>
          <cell r="G325">
            <v>0</v>
          </cell>
          <cell r="H325">
            <v>14.3</v>
          </cell>
          <cell r="I325">
            <v>1</v>
          </cell>
          <cell r="J325">
            <v>0</v>
          </cell>
          <cell r="K325">
            <v>0</v>
          </cell>
          <cell r="L325">
            <v>0</v>
          </cell>
          <cell r="M325">
            <v>1251.8999999999999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5291-6C53-4E90-BEE1-2C3C43C7C9C0}">
  <sheetPr>
    <pageSetUpPr fitToPage="1"/>
  </sheetPr>
  <dimension ref="A1:P311"/>
  <sheetViews>
    <sheetView tabSelected="1" workbookViewId="0">
      <selection activeCell="I21" sqref="I21"/>
    </sheetView>
  </sheetViews>
  <sheetFormatPr defaultColWidth="9.1796875" defaultRowHeight="14.5"/>
  <cols>
    <col min="1" max="1" width="3.1796875" style="1" customWidth="1"/>
    <col min="2" max="2" width="8" style="1" bestFit="1" customWidth="1"/>
    <col min="3" max="3" width="7" style="1" customWidth="1"/>
    <col min="4" max="4" width="20.7265625" style="1" bestFit="1" customWidth="1"/>
    <col min="5" max="5" width="13.1796875" style="1" customWidth="1"/>
    <col min="6" max="9" width="13.7265625" style="4" customWidth="1"/>
    <col min="10" max="11" width="13.7265625" style="1" customWidth="1"/>
    <col min="12" max="16" width="16.1796875" style="46" customWidth="1"/>
    <col min="17" max="16384" width="9.1796875" style="1"/>
  </cols>
  <sheetData>
    <row r="1" spans="2:16">
      <c r="C1" s="57"/>
      <c r="D1" s="57"/>
      <c r="E1" s="57"/>
    </row>
    <row r="2" spans="2:16" ht="15" thickBot="1">
      <c r="C2" s="51"/>
      <c r="D2" s="51"/>
      <c r="E2" s="51"/>
      <c r="L2" s="64"/>
      <c r="M2" s="64"/>
      <c r="O2" s="64"/>
    </row>
    <row r="3" spans="2:16" s="4" customFormat="1" ht="15" thickBot="1">
      <c r="C3" s="1"/>
      <c r="D3" s="1"/>
      <c r="E3" s="33" t="s">
        <v>623</v>
      </c>
      <c r="F3" s="58" t="s">
        <v>617</v>
      </c>
      <c r="G3" s="59"/>
      <c r="H3" s="60"/>
      <c r="I3" s="61" t="s">
        <v>619</v>
      </c>
      <c r="J3" s="62"/>
      <c r="K3" s="63"/>
      <c r="L3" s="47" t="s">
        <v>623</v>
      </c>
      <c r="M3" s="52" t="s">
        <v>624</v>
      </c>
      <c r="N3" s="53" t="s">
        <v>624</v>
      </c>
      <c r="O3" s="52" t="s">
        <v>625</v>
      </c>
      <c r="P3" s="69" t="s">
        <v>625</v>
      </c>
    </row>
    <row r="4" spans="2:16" s="4" customFormat="1" ht="29.5" thickBot="1">
      <c r="B4" s="11" t="s">
        <v>616</v>
      </c>
      <c r="C4" s="2" t="s">
        <v>301</v>
      </c>
      <c r="D4" s="3" t="s">
        <v>398</v>
      </c>
      <c r="E4" s="5" t="s">
        <v>605</v>
      </c>
      <c r="F4" s="6" t="s">
        <v>614</v>
      </c>
      <c r="G4" s="6" t="s">
        <v>615</v>
      </c>
      <c r="H4" s="6" t="s">
        <v>618</v>
      </c>
      <c r="I4" s="6" t="s">
        <v>622</v>
      </c>
      <c r="J4" s="6" t="s">
        <v>615</v>
      </c>
      <c r="K4" s="6" t="s">
        <v>620</v>
      </c>
      <c r="L4" s="48" t="s">
        <v>621</v>
      </c>
      <c r="M4" s="48" t="s">
        <v>605</v>
      </c>
      <c r="N4" s="48" t="s">
        <v>621</v>
      </c>
      <c r="O4" s="48" t="s">
        <v>605</v>
      </c>
      <c r="P4" s="48" t="s">
        <v>621</v>
      </c>
    </row>
    <row r="5" spans="2:16" s="4" customFormat="1" ht="15" thickBot="1">
      <c r="B5" s="34"/>
      <c r="C5" s="22"/>
      <c r="D5" s="37" t="s">
        <v>604</v>
      </c>
      <c r="E5" s="23">
        <v>1129312.6400000004</v>
      </c>
      <c r="F5" s="13">
        <f t="shared" ref="F5" si="0">E5*0.5</f>
        <v>564656.32000000018</v>
      </c>
      <c r="G5" s="14">
        <f>AVERAGEIF(G6:G310,"&gt;0")</f>
        <v>0.14293428049602455</v>
      </c>
      <c r="H5" s="15">
        <f>H195</f>
        <v>565862.24000000011</v>
      </c>
      <c r="I5" s="13">
        <f>H5*0.2</f>
        <v>113172.44800000003</v>
      </c>
      <c r="J5" s="14">
        <f>AVERAGEIF(J6:J310,"&gt;0")</f>
        <v>0.14293428049602455</v>
      </c>
      <c r="K5" s="20">
        <f>K80</f>
        <v>118092.76999999999</v>
      </c>
      <c r="L5" s="66">
        <v>11171.777212158519</v>
      </c>
      <c r="M5" s="56">
        <f>SUM(M6:M310)</f>
        <v>1072995.8400000003</v>
      </c>
      <c r="N5" s="67">
        <v>11912.36300131781</v>
      </c>
      <c r="O5" s="56">
        <f>SUM(O6:O310)</f>
        <v>1059228.8299999998</v>
      </c>
      <c r="P5" s="68">
        <v>11948.957641343653</v>
      </c>
    </row>
    <row r="6" spans="2:16" s="4" customFormat="1">
      <c r="B6" s="35">
        <v>5308400</v>
      </c>
      <c r="C6" s="24" t="s">
        <v>47</v>
      </c>
      <c r="D6" s="38" t="s">
        <v>424</v>
      </c>
      <c r="E6" s="45">
        <v>20.55</v>
      </c>
      <c r="F6" s="16">
        <f>E6*0.5</f>
        <v>10.275</v>
      </c>
      <c r="G6" s="8">
        <v>0.625</v>
      </c>
      <c r="H6" s="17">
        <f>E6</f>
        <v>20.55</v>
      </c>
      <c r="I6" s="16">
        <f t="shared" ref="I6:I69" si="1">E6*0.2</f>
        <v>4.1100000000000003</v>
      </c>
      <c r="J6" s="8">
        <f t="shared" ref="J6:J69" si="2">G6</f>
        <v>0.625</v>
      </c>
      <c r="K6" s="17">
        <f>E6</f>
        <v>20.55</v>
      </c>
      <c r="L6" s="49">
        <v>30006.133819951341</v>
      </c>
      <c r="M6" s="54">
        <v>52.3</v>
      </c>
      <c r="N6" s="49">
        <v>15491.915296367115</v>
      </c>
      <c r="O6" s="54">
        <f>VLOOKUP(C6,'[1]Jan 2022 Apport Enroll'!$A:$M,13,FALSE)</f>
        <v>264.2</v>
      </c>
      <c r="P6" s="49">
        <v>15174.191748675245</v>
      </c>
    </row>
    <row r="7" spans="2:16" s="4" customFormat="1">
      <c r="B7" s="35">
        <v>5303870</v>
      </c>
      <c r="C7" s="25" t="s">
        <v>57</v>
      </c>
      <c r="D7" s="39" t="s">
        <v>436</v>
      </c>
      <c r="E7" s="45">
        <v>34.370000000000005</v>
      </c>
      <c r="F7" s="16">
        <f t="shared" ref="F6:F69" si="3">E7*0.5</f>
        <v>17.185000000000002</v>
      </c>
      <c r="G7" s="8">
        <v>0.41666666666666669</v>
      </c>
      <c r="H7" s="17">
        <f t="shared" ref="H7:H38" si="4">H6+E7</f>
        <v>54.92</v>
      </c>
      <c r="I7" s="16">
        <f t="shared" si="1"/>
        <v>6.8740000000000014</v>
      </c>
      <c r="J7" s="8">
        <f t="shared" si="2"/>
        <v>0.41666666666666669</v>
      </c>
      <c r="K7" s="17">
        <f t="shared" ref="K7:K38" si="5">K6+E7</f>
        <v>54.92</v>
      </c>
      <c r="L7" s="49">
        <v>16772.682281059064</v>
      </c>
      <c r="M7" s="54">
        <v>37.099999999999994</v>
      </c>
      <c r="N7" s="49">
        <v>15333.116172506743</v>
      </c>
      <c r="O7" s="54">
        <f>VLOOKUP(C7,'[1]Jan 2022 Apport Enroll'!$A:$M,13,FALSE)</f>
        <v>33.4</v>
      </c>
      <c r="P7" s="49">
        <v>18997.06736526946</v>
      </c>
    </row>
    <row r="8" spans="2:16" s="4" customFormat="1">
      <c r="B8" s="35">
        <v>5301920</v>
      </c>
      <c r="C8" s="24" t="s">
        <v>211</v>
      </c>
      <c r="D8" s="38" t="s">
        <v>524</v>
      </c>
      <c r="E8" s="45">
        <v>247.93</v>
      </c>
      <c r="F8" s="16">
        <f t="shared" si="3"/>
        <v>123.965</v>
      </c>
      <c r="G8" s="8">
        <v>0.38762214983713356</v>
      </c>
      <c r="H8" s="17">
        <f t="shared" si="4"/>
        <v>302.85000000000002</v>
      </c>
      <c r="I8" s="16">
        <f t="shared" si="1"/>
        <v>49.586000000000006</v>
      </c>
      <c r="J8" s="8">
        <f t="shared" si="2"/>
        <v>0.38762214983713356</v>
      </c>
      <c r="K8" s="17">
        <f t="shared" si="5"/>
        <v>302.85000000000002</v>
      </c>
      <c r="L8" s="49">
        <v>13924.398257572702</v>
      </c>
      <c r="M8" s="54">
        <v>280.88</v>
      </c>
      <c r="N8" s="49">
        <v>14215.627848191398</v>
      </c>
      <c r="O8" s="54">
        <f>VLOOKUP(C8,'[1]Jan 2022 Apport Enroll'!$A:$M,13,FALSE)</f>
        <v>321.44</v>
      </c>
      <c r="P8" s="49">
        <v>13727.363987058236</v>
      </c>
    </row>
    <row r="9" spans="2:16" s="4" customFormat="1">
      <c r="B9" s="35">
        <v>5309630</v>
      </c>
      <c r="C9" s="24" t="s">
        <v>247</v>
      </c>
      <c r="D9" s="38" t="s">
        <v>389</v>
      </c>
      <c r="E9" s="45">
        <v>440.75000000000006</v>
      </c>
      <c r="F9" s="16">
        <f t="shared" si="3"/>
        <v>220.37500000000003</v>
      </c>
      <c r="G9" s="8">
        <v>0.37826086956521737</v>
      </c>
      <c r="H9" s="17">
        <f t="shared" si="4"/>
        <v>743.60000000000014</v>
      </c>
      <c r="I9" s="16">
        <f t="shared" si="1"/>
        <v>88.15000000000002</v>
      </c>
      <c r="J9" s="8">
        <f t="shared" si="2"/>
        <v>0.37826086956521737</v>
      </c>
      <c r="K9" s="17">
        <f t="shared" si="5"/>
        <v>743.60000000000014</v>
      </c>
      <c r="L9" s="49">
        <v>13061.635847986385</v>
      </c>
      <c r="M9" s="54">
        <v>433.09999999999997</v>
      </c>
      <c r="N9" s="49">
        <v>14114.570468713926</v>
      </c>
      <c r="O9" s="54">
        <f>VLOOKUP(C9,'[1]Jan 2022 Apport Enroll'!$A:$M,13,FALSE)</f>
        <v>390.85999999999996</v>
      </c>
      <c r="P9" s="49">
        <v>15091.804866192499</v>
      </c>
    </row>
    <row r="10" spans="2:16" s="4" customFormat="1">
      <c r="B10" s="35">
        <v>5301380</v>
      </c>
      <c r="C10" s="24" t="s">
        <v>92</v>
      </c>
      <c r="D10" s="38" t="s">
        <v>459</v>
      </c>
      <c r="E10" s="45">
        <v>17.3</v>
      </c>
      <c r="F10" s="16">
        <f t="shared" si="3"/>
        <v>8.65</v>
      </c>
      <c r="G10" s="8">
        <v>0.375</v>
      </c>
      <c r="H10" s="17">
        <f t="shared" si="4"/>
        <v>760.90000000000009</v>
      </c>
      <c r="I10" s="16">
        <f t="shared" si="1"/>
        <v>3.4600000000000004</v>
      </c>
      <c r="J10" s="8">
        <f t="shared" si="2"/>
        <v>0.375</v>
      </c>
      <c r="K10" s="17">
        <f t="shared" si="5"/>
        <v>760.90000000000009</v>
      </c>
      <c r="L10" s="49">
        <v>26012.271676300581</v>
      </c>
      <c r="M10" s="54">
        <v>40.6</v>
      </c>
      <c r="N10" s="49">
        <v>17718.646305418719</v>
      </c>
      <c r="O10" s="54">
        <f>VLOOKUP(C10,'[1]Jan 2022 Apport Enroll'!$A:$M,13,FALSE)</f>
        <v>50.8</v>
      </c>
      <c r="P10" s="49">
        <v>14698.191535433072</v>
      </c>
    </row>
    <row r="11" spans="2:16" s="4" customFormat="1">
      <c r="B11" s="35">
        <v>5301890</v>
      </c>
      <c r="C11" s="24" t="s">
        <v>58</v>
      </c>
      <c r="D11" s="38" t="s">
        <v>437</v>
      </c>
      <c r="E11" s="45">
        <v>245.28000000000003</v>
      </c>
      <c r="F11" s="16">
        <f t="shared" si="3"/>
        <v>122.64000000000001</v>
      </c>
      <c r="G11" s="8">
        <v>0.37430167597765363</v>
      </c>
      <c r="H11" s="17">
        <f t="shared" si="4"/>
        <v>1006.1800000000001</v>
      </c>
      <c r="I11" s="16">
        <f t="shared" si="1"/>
        <v>49.056000000000012</v>
      </c>
      <c r="J11" s="8">
        <f t="shared" si="2"/>
        <v>0.37430167597765363</v>
      </c>
      <c r="K11" s="17">
        <f t="shared" si="5"/>
        <v>1006.1800000000001</v>
      </c>
      <c r="L11" s="49">
        <v>12892.908308871494</v>
      </c>
      <c r="M11" s="54">
        <v>289.18999999999994</v>
      </c>
      <c r="N11" s="49">
        <v>13493.664269165603</v>
      </c>
      <c r="O11" s="54">
        <f>VLOOKUP(C11,'[1]Jan 2022 Apport Enroll'!$A:$M,13,FALSE)</f>
        <v>242.10999999999999</v>
      </c>
      <c r="P11" s="49">
        <v>14774.684027921192</v>
      </c>
    </row>
    <row r="12" spans="2:16" s="4" customFormat="1">
      <c r="B12" s="35">
        <v>5302640</v>
      </c>
      <c r="C12" s="24" t="s">
        <v>156</v>
      </c>
      <c r="D12" s="38" t="s">
        <v>495</v>
      </c>
      <c r="E12" s="45">
        <v>56.89</v>
      </c>
      <c r="F12" s="16">
        <f t="shared" si="3"/>
        <v>28.445</v>
      </c>
      <c r="G12" s="8">
        <v>0.32867132867132864</v>
      </c>
      <c r="H12" s="17">
        <f t="shared" si="4"/>
        <v>1063.0700000000002</v>
      </c>
      <c r="I12" s="16">
        <f t="shared" si="1"/>
        <v>11.378</v>
      </c>
      <c r="J12" s="8">
        <f t="shared" si="2"/>
        <v>0.32867132867132864</v>
      </c>
      <c r="K12" s="17">
        <f t="shared" si="5"/>
        <v>1063.0700000000002</v>
      </c>
      <c r="L12" s="49">
        <v>13207.10740024609</v>
      </c>
      <c r="M12" s="54">
        <v>52.300000000000004</v>
      </c>
      <c r="N12" s="49">
        <v>13945.753919694072</v>
      </c>
      <c r="O12" s="54">
        <f>VLOOKUP(C12,'[1]Jan 2022 Apport Enroll'!$A:$M,13,FALSE)</f>
        <v>46</v>
      </c>
      <c r="P12" s="49">
        <v>16898.11108695652</v>
      </c>
    </row>
    <row r="13" spans="2:16" s="4" customFormat="1">
      <c r="B13" s="35">
        <v>5306270</v>
      </c>
      <c r="C13" s="24" t="s">
        <v>258</v>
      </c>
      <c r="D13" s="38" t="s">
        <v>563</v>
      </c>
      <c r="E13" s="45">
        <v>39.019999999999996</v>
      </c>
      <c r="F13" s="16">
        <f t="shared" si="3"/>
        <v>19.509999999999998</v>
      </c>
      <c r="G13" s="8">
        <v>0.32692307692307693</v>
      </c>
      <c r="H13" s="17">
        <f t="shared" si="4"/>
        <v>1102.0900000000001</v>
      </c>
      <c r="I13" s="16">
        <f t="shared" si="1"/>
        <v>7.8039999999999994</v>
      </c>
      <c r="J13" s="8">
        <f t="shared" si="2"/>
        <v>0.32692307692307693</v>
      </c>
      <c r="K13" s="17">
        <f t="shared" si="5"/>
        <v>1102.0900000000001</v>
      </c>
      <c r="L13" s="49">
        <v>21705.139159405437</v>
      </c>
      <c r="M13" s="54">
        <v>42.599999999999994</v>
      </c>
      <c r="N13" s="49">
        <v>18387.191549295778</v>
      </c>
      <c r="O13" s="54">
        <f>VLOOKUP(C13,'[1]Jan 2022 Apport Enroll'!$A:$M,13,FALSE)</f>
        <v>48.8</v>
      </c>
      <c r="P13" s="49">
        <v>21221.107991803277</v>
      </c>
    </row>
    <row r="14" spans="2:16" s="4" customFormat="1">
      <c r="B14" s="35">
        <v>5300750</v>
      </c>
      <c r="C14" s="24" t="s">
        <v>93</v>
      </c>
      <c r="D14" s="38" t="s">
        <v>460</v>
      </c>
      <c r="E14" s="45">
        <v>78.97</v>
      </c>
      <c r="F14" s="16">
        <f t="shared" si="3"/>
        <v>39.484999999999999</v>
      </c>
      <c r="G14" s="8">
        <v>0.32558139534883723</v>
      </c>
      <c r="H14" s="17">
        <f t="shared" si="4"/>
        <v>1181.0600000000002</v>
      </c>
      <c r="I14" s="16">
        <f t="shared" si="1"/>
        <v>15.794</v>
      </c>
      <c r="J14" s="8">
        <f t="shared" si="2"/>
        <v>0.32558139534883723</v>
      </c>
      <c r="K14" s="17">
        <f t="shared" si="5"/>
        <v>1181.0600000000002</v>
      </c>
      <c r="L14" s="49">
        <v>12753.848676712676</v>
      </c>
      <c r="M14" s="54">
        <v>77.460000000000008</v>
      </c>
      <c r="N14" s="49">
        <v>13389.591660211721</v>
      </c>
      <c r="O14" s="54">
        <f>VLOOKUP(C14,'[1]Jan 2022 Apport Enroll'!$A:$M,13,FALSE)</f>
        <v>72.800000000000011</v>
      </c>
      <c r="P14" s="49">
        <v>17264.194917582412</v>
      </c>
    </row>
    <row r="15" spans="2:16" s="4" customFormat="1">
      <c r="B15" s="35">
        <v>5300002</v>
      </c>
      <c r="C15" s="24" t="s">
        <v>60</v>
      </c>
      <c r="D15" s="38" t="s">
        <v>439</v>
      </c>
      <c r="E15" s="45">
        <v>214.9</v>
      </c>
      <c r="F15" s="16">
        <f t="shared" si="3"/>
        <v>107.45</v>
      </c>
      <c r="G15" s="8">
        <v>0.32446808510638298</v>
      </c>
      <c r="H15" s="17">
        <f t="shared" si="4"/>
        <v>1395.9600000000003</v>
      </c>
      <c r="I15" s="16">
        <f t="shared" si="1"/>
        <v>42.980000000000004</v>
      </c>
      <c r="J15" s="8">
        <f t="shared" si="2"/>
        <v>0.32446808510638298</v>
      </c>
      <c r="K15" s="17">
        <f t="shared" si="5"/>
        <v>1395.9600000000003</v>
      </c>
      <c r="L15" s="49">
        <v>14017.532433690089</v>
      </c>
      <c r="M15" s="54">
        <v>219.14999999999998</v>
      </c>
      <c r="N15" s="49">
        <v>14200.07205110655</v>
      </c>
      <c r="O15" s="54">
        <f>VLOOKUP(C15,'[1]Jan 2022 Apport Enroll'!$A:$M,13,FALSE)</f>
        <v>226.23999999999998</v>
      </c>
      <c r="P15" s="49">
        <v>14201.297206506366</v>
      </c>
    </row>
    <row r="16" spans="2:16" s="4" customFormat="1">
      <c r="B16" s="35">
        <v>5306420</v>
      </c>
      <c r="C16" s="24" t="s">
        <v>203</v>
      </c>
      <c r="D16" s="38" t="s">
        <v>520</v>
      </c>
      <c r="E16" s="45">
        <v>564.79999999999995</v>
      </c>
      <c r="F16" s="16">
        <f t="shared" si="3"/>
        <v>282.39999999999998</v>
      </c>
      <c r="G16" s="8">
        <v>0.32403718459495351</v>
      </c>
      <c r="H16" s="17">
        <f t="shared" si="4"/>
        <v>1960.7600000000002</v>
      </c>
      <c r="I16" s="16">
        <f t="shared" si="1"/>
        <v>112.96</v>
      </c>
      <c r="J16" s="8">
        <f t="shared" si="2"/>
        <v>0.32403718459495351</v>
      </c>
      <c r="K16" s="17">
        <f t="shared" si="5"/>
        <v>1960.7600000000002</v>
      </c>
      <c r="L16" s="49">
        <v>11587.146689093486</v>
      </c>
      <c r="M16" s="54">
        <v>531.13</v>
      </c>
      <c r="N16" s="49">
        <v>12237.721631239056</v>
      </c>
      <c r="O16" s="54">
        <f>VLOOKUP(C16,'[1]Jan 2022 Apport Enroll'!$A:$M,13,FALSE)</f>
        <v>517.82999999999993</v>
      </c>
      <c r="P16" s="49">
        <v>12304.561226657401</v>
      </c>
    </row>
    <row r="17" spans="2:16" s="4" customFormat="1">
      <c r="B17" s="35">
        <v>5305820</v>
      </c>
      <c r="C17" s="24" t="s">
        <v>209</v>
      </c>
      <c r="D17" s="38" t="s">
        <v>353</v>
      </c>
      <c r="E17" s="45">
        <v>66.34</v>
      </c>
      <c r="F17" s="16">
        <f t="shared" si="3"/>
        <v>33.17</v>
      </c>
      <c r="G17" s="8">
        <v>0.31428571428571428</v>
      </c>
      <c r="H17" s="17">
        <f t="shared" si="4"/>
        <v>2027.1000000000001</v>
      </c>
      <c r="I17" s="16">
        <f t="shared" si="1"/>
        <v>13.268000000000001</v>
      </c>
      <c r="J17" s="8">
        <f t="shared" si="2"/>
        <v>0.31428571428571428</v>
      </c>
      <c r="K17" s="17">
        <f t="shared" si="5"/>
        <v>2027.1000000000001</v>
      </c>
      <c r="L17" s="49">
        <v>31832.075821525475</v>
      </c>
      <c r="M17" s="54">
        <v>69.06</v>
      </c>
      <c r="N17" s="49">
        <v>31703.706487112649</v>
      </c>
      <c r="O17" s="54">
        <f>VLOOKUP(C17,'[1]Jan 2022 Apport Enroll'!$A:$M,13,FALSE)</f>
        <v>86.429999999999993</v>
      </c>
      <c r="P17" s="49">
        <v>25942.11222954993</v>
      </c>
    </row>
    <row r="18" spans="2:16" s="4" customFormat="1">
      <c r="B18" s="35">
        <v>5308370</v>
      </c>
      <c r="C18" s="24" t="s">
        <v>62</v>
      </c>
      <c r="D18" s="38" t="s">
        <v>441</v>
      </c>
      <c r="E18" s="45">
        <v>9.1000000000000014</v>
      </c>
      <c r="F18" s="16">
        <f t="shared" si="3"/>
        <v>4.5500000000000007</v>
      </c>
      <c r="G18" s="8">
        <v>0.3125</v>
      </c>
      <c r="H18" s="17">
        <f t="shared" si="4"/>
        <v>2036.2</v>
      </c>
      <c r="I18" s="16">
        <f t="shared" si="1"/>
        <v>1.8200000000000003</v>
      </c>
      <c r="J18" s="8">
        <f t="shared" si="2"/>
        <v>0.3125</v>
      </c>
      <c r="K18" s="17">
        <f t="shared" si="5"/>
        <v>2036.2</v>
      </c>
      <c r="L18" s="49">
        <v>47542.186813186803</v>
      </c>
      <c r="M18" s="54">
        <v>15.100000000000001</v>
      </c>
      <c r="N18" s="49">
        <v>28935.095364238408</v>
      </c>
      <c r="O18" s="54">
        <f>VLOOKUP(C18,'[1]Jan 2022 Apport Enroll'!$A:$M,13,FALSE)</f>
        <v>13</v>
      </c>
      <c r="P18" s="49">
        <v>36391.68692307693</v>
      </c>
    </row>
    <row r="19" spans="2:16" s="4" customFormat="1">
      <c r="B19" s="35">
        <v>5303180</v>
      </c>
      <c r="C19" s="24" t="s">
        <v>296</v>
      </c>
      <c r="D19" s="38" t="s">
        <v>599</v>
      </c>
      <c r="E19" s="45">
        <v>1476.72</v>
      </c>
      <c r="F19" s="16">
        <f t="shared" si="3"/>
        <v>738.36</v>
      </c>
      <c r="G19" s="8">
        <v>0.2996923076923077</v>
      </c>
      <c r="H19" s="17">
        <f t="shared" si="4"/>
        <v>3512.92</v>
      </c>
      <c r="I19" s="16">
        <f t="shared" si="1"/>
        <v>295.34399999999999</v>
      </c>
      <c r="J19" s="8">
        <f t="shared" si="2"/>
        <v>0.2996923076923077</v>
      </c>
      <c r="K19" s="17">
        <f t="shared" si="5"/>
        <v>3512.92</v>
      </c>
      <c r="L19" s="49">
        <v>11211.833583888618</v>
      </c>
      <c r="M19" s="54">
        <v>1448.72</v>
      </c>
      <c r="N19" s="49">
        <v>12566.713464299521</v>
      </c>
      <c r="O19" s="54">
        <f>VLOOKUP(C19,'[1]Jan 2022 Apport Enroll'!$A:$M,13,FALSE)</f>
        <v>1457.05</v>
      </c>
      <c r="P19" s="49">
        <v>12057.912830719606</v>
      </c>
    </row>
    <row r="20" spans="2:16" s="4" customFormat="1">
      <c r="B20" s="35">
        <v>5310110</v>
      </c>
      <c r="C20" s="26" t="s">
        <v>288</v>
      </c>
      <c r="D20" s="40" t="s">
        <v>393</v>
      </c>
      <c r="E20" s="45">
        <v>16545.240000000002</v>
      </c>
      <c r="F20" s="16">
        <f t="shared" si="3"/>
        <v>8272.6200000000008</v>
      </c>
      <c r="G20" s="8">
        <v>0.29949174876074541</v>
      </c>
      <c r="H20" s="17">
        <f t="shared" si="4"/>
        <v>20058.160000000003</v>
      </c>
      <c r="I20" s="16">
        <f t="shared" si="1"/>
        <v>3309.0480000000007</v>
      </c>
      <c r="J20" s="8">
        <f t="shared" si="2"/>
        <v>0.29949174876074541</v>
      </c>
      <c r="K20" s="17">
        <f t="shared" si="5"/>
        <v>20058.160000000003</v>
      </c>
      <c r="L20" s="49">
        <v>10612.798711895384</v>
      </c>
      <c r="M20" s="54">
        <v>15944.480000000001</v>
      </c>
      <c r="N20" s="49">
        <v>11161.250356863313</v>
      </c>
      <c r="O20" s="54">
        <f>VLOOKUP(C20,'[1]Jan 2022 Apport Enroll'!$A:$M,13,FALSE)</f>
        <v>15635.349999999997</v>
      </c>
      <c r="P20" s="49">
        <v>11562.764079473758</v>
      </c>
    </row>
    <row r="21" spans="2:16" s="4" customFormat="1">
      <c r="B21" s="35">
        <v>5304710</v>
      </c>
      <c r="C21" s="24" t="s">
        <v>56</v>
      </c>
      <c r="D21" s="38" t="s">
        <v>434</v>
      </c>
      <c r="E21" s="45">
        <v>93.34</v>
      </c>
      <c r="F21" s="16">
        <f t="shared" si="3"/>
        <v>46.67</v>
      </c>
      <c r="G21" s="8">
        <v>0.29870129870129869</v>
      </c>
      <c r="H21" s="17">
        <f t="shared" si="4"/>
        <v>20151.500000000004</v>
      </c>
      <c r="I21" s="16">
        <f t="shared" si="1"/>
        <v>18.668000000000003</v>
      </c>
      <c r="J21" s="8">
        <f t="shared" si="2"/>
        <v>0.29870129870129869</v>
      </c>
      <c r="K21" s="17">
        <f t="shared" si="5"/>
        <v>20151.500000000004</v>
      </c>
      <c r="L21" s="49">
        <v>23172.056031712018</v>
      </c>
      <c r="M21" s="54">
        <v>88.300000000000011</v>
      </c>
      <c r="N21" s="49">
        <v>25213.537599093997</v>
      </c>
      <c r="O21" s="54">
        <f>VLOOKUP(C21,'[1]Jan 2022 Apport Enroll'!$A:$M,13,FALSE)</f>
        <v>91.399999999999991</v>
      </c>
      <c r="P21" s="49">
        <v>36343.433150984689</v>
      </c>
    </row>
    <row r="22" spans="2:16" s="4" customFormat="1">
      <c r="B22" s="35">
        <v>5304590</v>
      </c>
      <c r="C22" s="24" t="s">
        <v>154</v>
      </c>
      <c r="D22" s="38" t="s">
        <v>494</v>
      </c>
      <c r="E22" s="45">
        <v>245.25</v>
      </c>
      <c r="F22" s="16">
        <f t="shared" si="3"/>
        <v>122.625</v>
      </c>
      <c r="G22" s="8">
        <v>0.29471032745591941</v>
      </c>
      <c r="H22" s="17">
        <f t="shared" si="4"/>
        <v>20396.750000000004</v>
      </c>
      <c r="I22" s="16">
        <f t="shared" si="1"/>
        <v>49.050000000000004</v>
      </c>
      <c r="J22" s="8">
        <f t="shared" si="2"/>
        <v>0.29471032745591941</v>
      </c>
      <c r="K22" s="17">
        <f t="shared" si="5"/>
        <v>20396.750000000004</v>
      </c>
      <c r="L22" s="49">
        <v>14605.77390417941</v>
      </c>
      <c r="M22" s="54">
        <v>208.70999999999995</v>
      </c>
      <c r="N22" s="49">
        <v>16375.97566000671</v>
      </c>
      <c r="O22" s="54">
        <f>VLOOKUP(C22,'[1]Jan 2022 Apport Enroll'!$A:$M,13,FALSE)</f>
        <v>214.04000000000002</v>
      </c>
      <c r="P22" s="49">
        <v>14899.107923752568</v>
      </c>
    </row>
    <row r="23" spans="2:16" s="4" customFormat="1">
      <c r="B23" s="35">
        <v>5303720</v>
      </c>
      <c r="C23" s="24" t="s">
        <v>238</v>
      </c>
      <c r="D23" s="38" t="s">
        <v>550</v>
      </c>
      <c r="E23" s="45">
        <v>29.949999999999996</v>
      </c>
      <c r="F23" s="16">
        <f t="shared" si="3"/>
        <v>14.974999999999998</v>
      </c>
      <c r="G23" s="8">
        <v>0.27906976744186046</v>
      </c>
      <c r="H23" s="17">
        <f t="shared" si="4"/>
        <v>20426.700000000004</v>
      </c>
      <c r="I23" s="16">
        <f t="shared" si="1"/>
        <v>5.9899999999999993</v>
      </c>
      <c r="J23" s="8">
        <f t="shared" si="2"/>
        <v>0.27906976744186046</v>
      </c>
      <c r="K23" s="17">
        <f t="shared" si="5"/>
        <v>20426.700000000004</v>
      </c>
      <c r="L23" s="49">
        <v>26494.986644407352</v>
      </c>
      <c r="M23" s="54">
        <v>24.280000000000005</v>
      </c>
      <c r="N23" s="49">
        <v>32703.445634266882</v>
      </c>
      <c r="O23" s="54">
        <f>VLOOKUP(C23,'[1]Jan 2022 Apport Enroll'!$A:$M,13,FALSE)</f>
        <v>23.68</v>
      </c>
      <c r="P23" s="49">
        <v>31798.658361486487</v>
      </c>
    </row>
    <row r="24" spans="2:16" s="4" customFormat="1">
      <c r="B24" s="35">
        <v>5302520</v>
      </c>
      <c r="C24" s="24" t="s">
        <v>286</v>
      </c>
      <c r="D24" s="38" t="s">
        <v>590</v>
      </c>
      <c r="E24" s="45">
        <v>86.390000000000015</v>
      </c>
      <c r="F24" s="16">
        <f t="shared" si="3"/>
        <v>43.195000000000007</v>
      </c>
      <c r="G24" s="8">
        <v>0.27848101265822783</v>
      </c>
      <c r="H24" s="17">
        <f t="shared" si="4"/>
        <v>20513.090000000004</v>
      </c>
      <c r="I24" s="16">
        <f t="shared" si="1"/>
        <v>17.278000000000002</v>
      </c>
      <c r="J24" s="8">
        <f t="shared" si="2"/>
        <v>0.27848101265822783</v>
      </c>
      <c r="K24" s="17">
        <f t="shared" si="5"/>
        <v>20513.090000000004</v>
      </c>
      <c r="L24" s="49">
        <v>25668.904039819416</v>
      </c>
      <c r="M24" s="54">
        <v>80.819999999999993</v>
      </c>
      <c r="N24" s="49">
        <v>28093.933308586984</v>
      </c>
      <c r="O24" s="54">
        <f>VLOOKUP(C24,'[1]Jan 2022 Apport Enroll'!$A:$M,13,FALSE)</f>
        <v>74.679999999999993</v>
      </c>
      <c r="P24" s="49">
        <v>32060.853642206755</v>
      </c>
    </row>
    <row r="25" spans="2:16" s="4" customFormat="1">
      <c r="B25" s="35">
        <v>5304830</v>
      </c>
      <c r="C25" s="24" t="s">
        <v>263</v>
      </c>
      <c r="D25" s="38" t="s">
        <v>570</v>
      </c>
      <c r="E25" s="45">
        <v>462.46999999999997</v>
      </c>
      <c r="F25" s="16">
        <f t="shared" si="3"/>
        <v>231.23499999999999</v>
      </c>
      <c r="G25" s="8">
        <v>0.27461139896373055</v>
      </c>
      <c r="H25" s="17">
        <f t="shared" si="4"/>
        <v>20975.560000000005</v>
      </c>
      <c r="I25" s="16">
        <f t="shared" si="1"/>
        <v>92.494</v>
      </c>
      <c r="J25" s="8">
        <f t="shared" si="2"/>
        <v>0.27461139896373055</v>
      </c>
      <c r="K25" s="17">
        <f t="shared" si="5"/>
        <v>20975.560000000005</v>
      </c>
      <c r="L25" s="49">
        <v>11811.080243042794</v>
      </c>
      <c r="M25" s="54">
        <v>424.19999999999993</v>
      </c>
      <c r="N25" s="49">
        <v>12537.593092880719</v>
      </c>
      <c r="O25" s="54">
        <f>VLOOKUP(C25,'[1]Jan 2022 Apport Enroll'!$A:$M,13,FALSE)</f>
        <v>450.72</v>
      </c>
      <c r="P25" s="49">
        <v>12306.595181043665</v>
      </c>
    </row>
    <row r="26" spans="2:16" s="4" customFormat="1">
      <c r="B26" s="35">
        <v>5309150</v>
      </c>
      <c r="C26" s="24" t="s">
        <v>287</v>
      </c>
      <c r="D26" s="38" t="s">
        <v>594</v>
      </c>
      <c r="E26" s="45">
        <v>637.30999999999995</v>
      </c>
      <c r="F26" s="16">
        <f t="shared" si="3"/>
        <v>318.65499999999997</v>
      </c>
      <c r="G26" s="8">
        <v>0.26957831325301207</v>
      </c>
      <c r="H26" s="17">
        <f t="shared" si="4"/>
        <v>21612.870000000006</v>
      </c>
      <c r="I26" s="16">
        <f t="shared" si="1"/>
        <v>127.46199999999999</v>
      </c>
      <c r="J26" s="8">
        <f t="shared" si="2"/>
        <v>0.26957831325301207</v>
      </c>
      <c r="K26" s="17">
        <f t="shared" si="5"/>
        <v>21612.870000000006</v>
      </c>
      <c r="L26" s="49">
        <v>10565.589587484899</v>
      </c>
      <c r="M26" s="54">
        <v>581.29999999999995</v>
      </c>
      <c r="N26" s="49">
        <v>11379.24534663685</v>
      </c>
      <c r="O26" s="54">
        <f>VLOOKUP(C26,'[1]Jan 2022 Apport Enroll'!$A:$M,13,FALSE)</f>
        <v>565.30999999999995</v>
      </c>
      <c r="P26" s="49">
        <v>11850.025720401198</v>
      </c>
    </row>
    <row r="27" spans="2:16" s="4" customFormat="1">
      <c r="B27" s="35">
        <v>5307900</v>
      </c>
      <c r="C27" s="24" t="s">
        <v>176</v>
      </c>
      <c r="D27" s="38" t="s">
        <v>380</v>
      </c>
      <c r="E27" s="45">
        <v>4544.6400000000012</v>
      </c>
      <c r="F27" s="16">
        <f t="shared" si="3"/>
        <v>2272.3200000000006</v>
      </c>
      <c r="G27" s="8">
        <v>0.26468325211592714</v>
      </c>
      <c r="H27" s="17">
        <f t="shared" si="4"/>
        <v>26157.510000000009</v>
      </c>
      <c r="I27" s="16">
        <f t="shared" si="1"/>
        <v>908.92800000000034</v>
      </c>
      <c r="J27" s="8">
        <f t="shared" si="2"/>
        <v>0.26468325211592714</v>
      </c>
      <c r="K27" s="17">
        <f t="shared" si="5"/>
        <v>26157.510000000009</v>
      </c>
      <c r="L27" s="49">
        <v>10915.949831009715</v>
      </c>
      <c r="M27" s="54">
        <v>4355.4399999999987</v>
      </c>
      <c r="N27" s="49">
        <v>11677.84473440112</v>
      </c>
      <c r="O27" s="54">
        <f>VLOOKUP(C27,'[1]Jan 2022 Apport Enroll'!$A:$M,13,FALSE)</f>
        <v>4278.8799999999992</v>
      </c>
      <c r="P27" s="49">
        <v>11969.15563418465</v>
      </c>
    </row>
    <row r="28" spans="2:16" s="4" customFormat="1">
      <c r="B28" s="35">
        <v>5301260</v>
      </c>
      <c r="C28" s="29" t="s">
        <v>246</v>
      </c>
      <c r="D28" s="38" t="s">
        <v>564</v>
      </c>
      <c r="E28" s="45">
        <v>806.03</v>
      </c>
      <c r="F28" s="16">
        <f t="shared" si="3"/>
        <v>403.01499999999999</v>
      </c>
      <c r="G28" s="8">
        <v>0.26326742976066597</v>
      </c>
      <c r="H28" s="17">
        <f t="shared" si="4"/>
        <v>26963.540000000008</v>
      </c>
      <c r="I28" s="16">
        <f t="shared" si="1"/>
        <v>161.20600000000002</v>
      </c>
      <c r="J28" s="8">
        <f t="shared" si="2"/>
        <v>0.26326742976066597</v>
      </c>
      <c r="K28" s="17">
        <f t="shared" si="5"/>
        <v>26963.540000000008</v>
      </c>
      <c r="L28" s="49">
        <v>10705.338610225426</v>
      </c>
      <c r="M28" s="54">
        <v>709.68</v>
      </c>
      <c r="N28" s="49">
        <v>11384.178502987261</v>
      </c>
      <c r="O28" s="54">
        <f>VLOOKUP(C28,'[1]Jan 2022 Apport Enroll'!$A:$M,13,FALSE)</f>
        <v>766.06000000000006</v>
      </c>
      <c r="P28" s="49">
        <v>11571.164125525414</v>
      </c>
    </row>
    <row r="29" spans="2:16" s="4" customFormat="1">
      <c r="B29" s="35">
        <v>5309060</v>
      </c>
      <c r="C29" s="24" t="s">
        <v>148</v>
      </c>
      <c r="D29" s="38" t="s">
        <v>489</v>
      </c>
      <c r="E29" s="45">
        <v>232.41000000000003</v>
      </c>
      <c r="F29" s="16">
        <f t="shared" si="3"/>
        <v>116.20500000000001</v>
      </c>
      <c r="G29" s="8">
        <v>0.26315789473684209</v>
      </c>
      <c r="H29" s="17">
        <f t="shared" si="4"/>
        <v>27195.950000000008</v>
      </c>
      <c r="I29" s="16">
        <f t="shared" si="1"/>
        <v>46.482000000000006</v>
      </c>
      <c r="J29" s="8">
        <f t="shared" si="2"/>
        <v>0.26315789473684209</v>
      </c>
      <c r="K29" s="17">
        <f t="shared" si="5"/>
        <v>27195.950000000008</v>
      </c>
      <c r="L29" s="49">
        <v>12745.510003872465</v>
      </c>
      <c r="M29" s="54">
        <v>186.04</v>
      </c>
      <c r="N29" s="49">
        <v>15389.158353042358</v>
      </c>
      <c r="O29" s="54">
        <f>VLOOKUP(C29,'[1]Jan 2022 Apport Enroll'!$A:$M,13,FALSE)</f>
        <v>191.13</v>
      </c>
      <c r="P29" s="49">
        <v>14109.330298749541</v>
      </c>
    </row>
    <row r="30" spans="2:16" s="4" customFormat="1">
      <c r="B30" s="35">
        <v>5305880</v>
      </c>
      <c r="C30" s="24" t="s">
        <v>264</v>
      </c>
      <c r="D30" s="38" t="s">
        <v>571</v>
      </c>
      <c r="E30" s="45">
        <v>228.41000000000003</v>
      </c>
      <c r="F30" s="16">
        <f t="shared" si="3"/>
        <v>114.20500000000001</v>
      </c>
      <c r="G30" s="8">
        <v>0.25773195876288657</v>
      </c>
      <c r="H30" s="17">
        <f t="shared" si="4"/>
        <v>27424.360000000008</v>
      </c>
      <c r="I30" s="16">
        <f t="shared" si="1"/>
        <v>45.682000000000009</v>
      </c>
      <c r="J30" s="8">
        <f t="shared" si="2"/>
        <v>0.25773195876288657</v>
      </c>
      <c r="K30" s="17">
        <f t="shared" si="5"/>
        <v>27424.360000000008</v>
      </c>
      <c r="L30" s="49">
        <v>17036.562059454485</v>
      </c>
      <c r="M30" s="54">
        <v>264.94</v>
      </c>
      <c r="N30" s="49">
        <v>14955.802823280743</v>
      </c>
      <c r="O30" s="54">
        <f>VLOOKUP(C30,'[1]Jan 2022 Apport Enroll'!$A:$M,13,FALSE)</f>
        <v>251.93</v>
      </c>
      <c r="P30" s="49">
        <v>16195.327035287581</v>
      </c>
    </row>
    <row r="31" spans="2:16" s="4" customFormat="1">
      <c r="B31" s="35">
        <v>5303000</v>
      </c>
      <c r="C31" s="24" t="s">
        <v>283</v>
      </c>
      <c r="D31" s="38" t="s">
        <v>587</v>
      </c>
      <c r="E31" s="45">
        <v>124.99</v>
      </c>
      <c r="F31" s="16">
        <f t="shared" si="3"/>
        <v>62.494999999999997</v>
      </c>
      <c r="G31" s="8">
        <v>0.25757575757575757</v>
      </c>
      <c r="H31" s="17">
        <f t="shared" si="4"/>
        <v>27549.350000000009</v>
      </c>
      <c r="I31" s="16">
        <f t="shared" si="1"/>
        <v>24.998000000000001</v>
      </c>
      <c r="J31" s="8">
        <f t="shared" si="2"/>
        <v>0.25757575757575757</v>
      </c>
      <c r="K31" s="17">
        <f t="shared" si="5"/>
        <v>27549.350000000009</v>
      </c>
      <c r="L31" s="49">
        <v>20832.493559484759</v>
      </c>
      <c r="M31" s="54">
        <v>103.1</v>
      </c>
      <c r="N31" s="49">
        <v>24289.982638215326</v>
      </c>
      <c r="O31" s="54">
        <f>VLOOKUP(C31,'[1]Jan 2022 Apport Enroll'!$A:$M,13,FALSE)</f>
        <v>105.26</v>
      </c>
      <c r="P31" s="49">
        <v>25396.267623028692</v>
      </c>
    </row>
    <row r="32" spans="2:16" s="4" customFormat="1">
      <c r="B32" s="35">
        <v>5309480</v>
      </c>
      <c r="C32" s="24" t="s">
        <v>298</v>
      </c>
      <c r="D32" s="38" t="s">
        <v>601</v>
      </c>
      <c r="E32" s="45">
        <v>3418.88</v>
      </c>
      <c r="F32" s="16">
        <f t="shared" si="3"/>
        <v>1709.44</v>
      </c>
      <c r="G32" s="8">
        <v>0.25643200452360759</v>
      </c>
      <c r="H32" s="17">
        <f t="shared" si="4"/>
        <v>30968.23000000001</v>
      </c>
      <c r="I32" s="16">
        <f t="shared" si="1"/>
        <v>683.77600000000007</v>
      </c>
      <c r="J32" s="8">
        <f t="shared" si="2"/>
        <v>0.25643200452360759</v>
      </c>
      <c r="K32" s="17">
        <f t="shared" si="5"/>
        <v>30968.23000000001</v>
      </c>
      <c r="L32" s="49">
        <v>10841.373066618307</v>
      </c>
      <c r="M32" s="54">
        <v>3193.5299999999993</v>
      </c>
      <c r="N32" s="49">
        <v>11540.197242549782</v>
      </c>
      <c r="O32" s="54">
        <f>VLOOKUP(C32,'[1]Jan 2022 Apport Enroll'!$A:$M,13,FALSE)</f>
        <v>3058.3299999999995</v>
      </c>
      <c r="P32" s="49">
        <v>12034.76674851962</v>
      </c>
    </row>
    <row r="33" spans="2:16" s="4" customFormat="1">
      <c r="B33" s="35">
        <v>5309570</v>
      </c>
      <c r="C33" s="24" t="s">
        <v>0</v>
      </c>
      <c r="D33" s="38" t="s">
        <v>399</v>
      </c>
      <c r="E33" s="45">
        <v>54.099999999999994</v>
      </c>
      <c r="F33" s="16">
        <f t="shared" si="3"/>
        <v>27.049999999999997</v>
      </c>
      <c r="G33" s="8">
        <v>0.25490196078431371</v>
      </c>
      <c r="H33" s="17">
        <f t="shared" si="4"/>
        <v>31022.330000000009</v>
      </c>
      <c r="I33" s="16">
        <f t="shared" si="1"/>
        <v>10.82</v>
      </c>
      <c r="J33" s="8">
        <f t="shared" si="2"/>
        <v>0.25490196078431371</v>
      </c>
      <c r="K33" s="17">
        <f t="shared" si="5"/>
        <v>31022.330000000009</v>
      </c>
      <c r="L33" s="49">
        <v>37720.678558225518</v>
      </c>
      <c r="M33" s="54">
        <v>61.34</v>
      </c>
      <c r="N33" s="49">
        <v>35327.905771111829</v>
      </c>
      <c r="O33" s="54">
        <f>VLOOKUP(C33,'[1]Jan 2022 Apport Enroll'!$A:$M,13,FALSE)</f>
        <v>78.11</v>
      </c>
      <c r="P33" s="49">
        <v>28676.615798233255</v>
      </c>
    </row>
    <row r="34" spans="2:16" s="4" customFormat="1">
      <c r="B34" s="35">
        <v>5304800</v>
      </c>
      <c r="C34" s="24" t="s">
        <v>177</v>
      </c>
      <c r="D34" s="38" t="s">
        <v>341</v>
      </c>
      <c r="E34" s="45">
        <v>1722.28</v>
      </c>
      <c r="F34" s="16">
        <f t="shared" si="3"/>
        <v>861.14</v>
      </c>
      <c r="G34" s="8">
        <v>0.25187969924812031</v>
      </c>
      <c r="H34" s="17">
        <f t="shared" si="4"/>
        <v>32744.610000000008</v>
      </c>
      <c r="I34" s="16">
        <f t="shared" si="1"/>
        <v>344.45600000000002</v>
      </c>
      <c r="J34" s="8">
        <f t="shared" si="2"/>
        <v>0.25187969924812031</v>
      </c>
      <c r="K34" s="17">
        <f t="shared" si="5"/>
        <v>32744.610000000008</v>
      </c>
      <c r="L34" s="49">
        <v>9408.1069628631794</v>
      </c>
      <c r="M34" s="54">
        <v>2070.170000000001</v>
      </c>
      <c r="N34" s="49">
        <v>10552.02636015399</v>
      </c>
      <c r="O34" s="54">
        <f>VLOOKUP(C34,'[1]Jan 2022 Apport Enroll'!$A:$M,13,FALSE)</f>
        <v>1440.42</v>
      </c>
      <c r="P34" s="49">
        <v>11044.461177989751</v>
      </c>
    </row>
    <row r="35" spans="2:16" s="4" customFormat="1">
      <c r="B35" s="35">
        <v>5304290</v>
      </c>
      <c r="C35" s="24" t="s">
        <v>278</v>
      </c>
      <c r="D35" s="38" t="s">
        <v>582</v>
      </c>
      <c r="E35" s="45">
        <v>35</v>
      </c>
      <c r="F35" s="16">
        <f t="shared" si="3"/>
        <v>17.5</v>
      </c>
      <c r="G35" s="8">
        <v>0.25</v>
      </c>
      <c r="H35" s="17">
        <f t="shared" si="4"/>
        <v>32779.610000000008</v>
      </c>
      <c r="I35" s="16">
        <f t="shared" si="1"/>
        <v>7</v>
      </c>
      <c r="J35" s="8">
        <f t="shared" si="2"/>
        <v>0.25</v>
      </c>
      <c r="K35" s="17">
        <f t="shared" si="5"/>
        <v>32779.610000000008</v>
      </c>
      <c r="L35" s="49">
        <v>20114.508857142861</v>
      </c>
      <c r="M35" s="54">
        <v>41.41</v>
      </c>
      <c r="N35" s="49">
        <v>19895.677372615311</v>
      </c>
      <c r="O35" s="54">
        <f>VLOOKUP(C35,'[1]Jan 2022 Apport Enroll'!$A:$M,13,FALSE)</f>
        <v>36.799999999999997</v>
      </c>
      <c r="P35" s="49">
        <v>20842.33967391304</v>
      </c>
    </row>
    <row r="36" spans="2:16" s="4" customFormat="1">
      <c r="B36" s="35">
        <v>5304150</v>
      </c>
      <c r="C36" s="24" t="s">
        <v>277</v>
      </c>
      <c r="D36" s="38" t="s">
        <v>581</v>
      </c>
      <c r="E36" s="45">
        <v>68.460000000000008</v>
      </c>
      <c r="F36" s="16">
        <f t="shared" si="3"/>
        <v>34.230000000000004</v>
      </c>
      <c r="G36" s="8">
        <v>0.24778761061946902</v>
      </c>
      <c r="H36" s="17">
        <f t="shared" si="4"/>
        <v>32848.070000000007</v>
      </c>
      <c r="I36" s="16">
        <f t="shared" si="1"/>
        <v>13.692000000000002</v>
      </c>
      <c r="J36" s="8">
        <f t="shared" si="2"/>
        <v>0.24778761061946902</v>
      </c>
      <c r="K36" s="17">
        <f t="shared" si="5"/>
        <v>32848.070000000007</v>
      </c>
      <c r="L36" s="49">
        <v>31094.465381244521</v>
      </c>
      <c r="M36" s="54">
        <v>85.44</v>
      </c>
      <c r="N36" s="49">
        <v>27978.351825842696</v>
      </c>
      <c r="O36" s="54">
        <f>VLOOKUP(C36,'[1]Jan 2022 Apport Enroll'!$A:$M,13,FALSE)</f>
        <v>79.400000000000006</v>
      </c>
      <c r="P36" s="49">
        <v>30271.068639798486</v>
      </c>
    </row>
    <row r="37" spans="2:16" s="4" customFormat="1">
      <c r="B37" s="35">
        <v>5308970</v>
      </c>
      <c r="C37" s="24" t="s">
        <v>294</v>
      </c>
      <c r="D37" s="38" t="s">
        <v>597</v>
      </c>
      <c r="E37" s="45">
        <v>4260.38</v>
      </c>
      <c r="F37" s="16">
        <f t="shared" si="3"/>
        <v>2130.19</v>
      </c>
      <c r="G37" s="8">
        <v>0.2464082407156411</v>
      </c>
      <c r="H37" s="17">
        <f t="shared" si="4"/>
        <v>37108.450000000004</v>
      </c>
      <c r="I37" s="16">
        <f t="shared" si="1"/>
        <v>852.07600000000002</v>
      </c>
      <c r="J37" s="8">
        <f t="shared" si="2"/>
        <v>0.2464082407156411</v>
      </c>
      <c r="K37" s="17">
        <f t="shared" si="5"/>
        <v>37108.450000000004</v>
      </c>
      <c r="L37" s="49">
        <v>10883.129962585497</v>
      </c>
      <c r="M37" s="54">
        <v>4555.5999999999995</v>
      </c>
      <c r="N37" s="49">
        <v>11570.427274124155</v>
      </c>
      <c r="O37" s="54">
        <f>VLOOKUP(C37,'[1]Jan 2022 Apport Enroll'!$A:$M,13,FALSE)</f>
        <v>4265.32</v>
      </c>
      <c r="P37" s="49">
        <v>11978.662496600489</v>
      </c>
    </row>
    <row r="38" spans="2:16" s="4" customFormat="1">
      <c r="B38" s="35">
        <v>5306000</v>
      </c>
      <c r="C38" s="24" t="s">
        <v>88</v>
      </c>
      <c r="D38" s="38" t="s">
        <v>362</v>
      </c>
      <c r="E38" s="45">
        <v>239.15</v>
      </c>
      <c r="F38" s="16">
        <f t="shared" si="3"/>
        <v>119.575</v>
      </c>
      <c r="G38" s="8">
        <v>0.24479166666666666</v>
      </c>
      <c r="H38" s="17">
        <f t="shared" si="4"/>
        <v>37347.600000000006</v>
      </c>
      <c r="I38" s="16">
        <f t="shared" si="1"/>
        <v>47.830000000000005</v>
      </c>
      <c r="J38" s="8">
        <f t="shared" si="2"/>
        <v>0.24479166666666666</v>
      </c>
      <c r="K38" s="17">
        <f t="shared" si="5"/>
        <v>37347.600000000006</v>
      </c>
      <c r="L38" s="49">
        <v>14547.388877273677</v>
      </c>
      <c r="M38" s="54">
        <v>294.54999999999995</v>
      </c>
      <c r="N38" s="49">
        <v>14515.61069427941</v>
      </c>
      <c r="O38" s="54">
        <f>VLOOKUP(C38,'[1]Jan 2022 Apport Enroll'!$A:$M,13,FALSE)</f>
        <v>330.96999999999997</v>
      </c>
      <c r="P38" s="49">
        <v>13513.735625585401</v>
      </c>
    </row>
    <row r="39" spans="2:16" s="4" customFormat="1">
      <c r="B39" s="35">
        <v>5307020</v>
      </c>
      <c r="C39" s="24" t="s">
        <v>12</v>
      </c>
      <c r="D39" s="38" t="s">
        <v>420</v>
      </c>
      <c r="E39" s="45">
        <v>3338.3300000000004</v>
      </c>
      <c r="F39" s="16">
        <f t="shared" si="3"/>
        <v>1669.1650000000002</v>
      </c>
      <c r="G39" s="8">
        <v>0.23955870764381404</v>
      </c>
      <c r="H39" s="17">
        <f t="shared" ref="H39:H70" si="6">H38+E39</f>
        <v>40685.930000000008</v>
      </c>
      <c r="I39" s="16">
        <f t="shared" si="1"/>
        <v>667.66600000000017</v>
      </c>
      <c r="J39" s="8">
        <f t="shared" si="2"/>
        <v>0.23955870764381404</v>
      </c>
      <c r="K39" s="17">
        <f t="shared" ref="K39:K70" si="7">K38+E39</f>
        <v>40685.930000000008</v>
      </c>
      <c r="L39" s="49">
        <v>10196.352742239382</v>
      </c>
      <c r="M39" s="54">
        <v>3494.16</v>
      </c>
      <c r="N39" s="49">
        <v>10751.57616709023</v>
      </c>
      <c r="O39" s="54">
        <f>VLOOKUP(C39,'[1]Jan 2022 Apport Enroll'!$A:$M,13,FALSE)</f>
        <v>3267.08</v>
      </c>
      <c r="P39" s="49">
        <v>11055.952367251493</v>
      </c>
    </row>
    <row r="40" spans="2:16" s="4" customFormat="1">
      <c r="B40" s="35">
        <v>5303360</v>
      </c>
      <c r="C40" s="24" t="s">
        <v>173</v>
      </c>
      <c r="D40" s="38" t="s">
        <v>506</v>
      </c>
      <c r="E40" s="45">
        <v>124.24000000000002</v>
      </c>
      <c r="F40" s="16">
        <f t="shared" si="3"/>
        <v>62.120000000000012</v>
      </c>
      <c r="G40" s="8">
        <v>0.23622047244094488</v>
      </c>
      <c r="H40" s="17">
        <f t="shared" si="6"/>
        <v>40810.170000000006</v>
      </c>
      <c r="I40" s="16">
        <f t="shared" si="1"/>
        <v>24.848000000000006</v>
      </c>
      <c r="J40" s="8">
        <f t="shared" si="2"/>
        <v>0.23622047244094488</v>
      </c>
      <c r="K40" s="17">
        <f t="shared" si="7"/>
        <v>40810.170000000006</v>
      </c>
      <c r="L40" s="49">
        <v>21151.867755956213</v>
      </c>
      <c r="M40" s="54">
        <v>120.47</v>
      </c>
      <c r="N40" s="49">
        <v>21940.17091392048</v>
      </c>
      <c r="O40" s="54">
        <f>VLOOKUP(C40,'[1]Jan 2022 Apport Enroll'!$A:$M,13,FALSE)</f>
        <v>112.51</v>
      </c>
      <c r="P40" s="49">
        <v>24908.578259710248</v>
      </c>
    </row>
    <row r="41" spans="2:16" s="4" customFormat="1">
      <c r="B41" s="35">
        <v>5306840</v>
      </c>
      <c r="C41" s="24" t="s">
        <v>31</v>
      </c>
      <c r="D41" s="38" t="s">
        <v>462</v>
      </c>
      <c r="E41" s="45">
        <v>1209.6300000000001</v>
      </c>
      <c r="F41" s="16">
        <f t="shared" si="3"/>
        <v>604.81500000000005</v>
      </c>
      <c r="G41" s="8">
        <v>0.23345454545454544</v>
      </c>
      <c r="H41" s="17">
        <f t="shared" si="6"/>
        <v>42019.8</v>
      </c>
      <c r="I41" s="16">
        <f t="shared" si="1"/>
        <v>241.92600000000004</v>
      </c>
      <c r="J41" s="8">
        <f t="shared" si="2"/>
        <v>0.23345454545454544</v>
      </c>
      <c r="K41" s="17">
        <f t="shared" si="7"/>
        <v>42019.8</v>
      </c>
      <c r="L41" s="49">
        <v>10776.338971421012</v>
      </c>
      <c r="M41" s="54">
        <v>1104.18</v>
      </c>
      <c r="N41" s="49">
        <v>11601.714285714284</v>
      </c>
      <c r="O41" s="54">
        <f>VLOOKUP(C41,'[1]Jan 2022 Apport Enroll'!$A:$M,13,FALSE)</f>
        <v>1178.02</v>
      </c>
      <c r="P41" s="49">
        <v>11562.736481553793</v>
      </c>
    </row>
    <row r="42" spans="2:16" s="4" customFormat="1">
      <c r="B42" s="35">
        <v>5307620</v>
      </c>
      <c r="C42" s="24" t="s">
        <v>70</v>
      </c>
      <c r="D42" s="38" t="s">
        <v>449</v>
      </c>
      <c r="E42" s="45">
        <v>1751.5499999999997</v>
      </c>
      <c r="F42" s="16">
        <f t="shared" si="3"/>
        <v>875.77499999999986</v>
      </c>
      <c r="G42" s="8">
        <v>0.2333891680625349</v>
      </c>
      <c r="H42" s="17">
        <f t="shared" si="6"/>
        <v>43771.350000000006</v>
      </c>
      <c r="I42" s="16">
        <f t="shared" si="1"/>
        <v>350.30999999999995</v>
      </c>
      <c r="J42" s="8">
        <f t="shared" si="2"/>
        <v>0.2333891680625349</v>
      </c>
      <c r="K42" s="17">
        <f t="shared" si="7"/>
        <v>43771.350000000006</v>
      </c>
      <c r="L42" s="49">
        <v>10709.038223287947</v>
      </c>
      <c r="M42" s="54">
        <v>1738.4699999999998</v>
      </c>
      <c r="N42" s="49">
        <v>11879.533750941921</v>
      </c>
      <c r="O42" s="54">
        <f>VLOOKUP(C42,'[1]Jan 2022 Apport Enroll'!$A:$M,13,FALSE)</f>
        <v>1756.8799999999999</v>
      </c>
      <c r="P42" s="49">
        <v>12055.705250216293</v>
      </c>
    </row>
    <row r="43" spans="2:16" s="4" customFormat="1">
      <c r="B43" s="35">
        <v>5300720</v>
      </c>
      <c r="C43" s="24" t="s">
        <v>53</v>
      </c>
      <c r="D43" s="38" t="s">
        <v>431</v>
      </c>
      <c r="E43" s="45">
        <v>850.04000000000019</v>
      </c>
      <c r="F43" s="16">
        <f t="shared" si="3"/>
        <v>425.0200000000001</v>
      </c>
      <c r="G43" s="8">
        <v>0.23234624145785876</v>
      </c>
      <c r="H43" s="17">
        <f t="shared" si="6"/>
        <v>44621.390000000007</v>
      </c>
      <c r="I43" s="16">
        <f t="shared" si="1"/>
        <v>170.00800000000004</v>
      </c>
      <c r="J43" s="8">
        <f t="shared" si="2"/>
        <v>0.23234624145785876</v>
      </c>
      <c r="K43" s="17">
        <f t="shared" si="7"/>
        <v>44621.390000000007</v>
      </c>
      <c r="L43" s="49">
        <v>10848.93868523834</v>
      </c>
      <c r="M43" s="54">
        <v>759.28999999999985</v>
      </c>
      <c r="N43" s="49">
        <v>11960.15996523068</v>
      </c>
      <c r="O43" s="54">
        <f>VLOOKUP(C43,'[1]Jan 2022 Apport Enroll'!$A:$M,13,FALSE)</f>
        <v>745.77</v>
      </c>
      <c r="P43" s="49">
        <v>11750.095713155535</v>
      </c>
    </row>
    <row r="44" spans="2:16" s="4" customFormat="1">
      <c r="B44" s="35">
        <v>5308940</v>
      </c>
      <c r="C44" s="24" t="s">
        <v>202</v>
      </c>
      <c r="D44" s="38" t="s">
        <v>519</v>
      </c>
      <c r="E44" s="45">
        <v>1135.23</v>
      </c>
      <c r="F44" s="16">
        <f t="shared" si="3"/>
        <v>567.61500000000001</v>
      </c>
      <c r="G44" s="8">
        <v>0.23211009174311928</v>
      </c>
      <c r="H44" s="17">
        <f t="shared" si="6"/>
        <v>45756.62000000001</v>
      </c>
      <c r="I44" s="16">
        <f t="shared" si="1"/>
        <v>227.04600000000002</v>
      </c>
      <c r="J44" s="8">
        <f t="shared" si="2"/>
        <v>0.23211009174311928</v>
      </c>
      <c r="K44" s="17">
        <f t="shared" si="7"/>
        <v>45756.62000000001</v>
      </c>
      <c r="L44" s="49">
        <v>10769.874633334213</v>
      </c>
      <c r="M44" s="54">
        <v>1116.3499999999999</v>
      </c>
      <c r="N44" s="49">
        <v>11473.174810767232</v>
      </c>
      <c r="O44" s="54">
        <f>VLOOKUP(C44,'[1]Jan 2022 Apport Enroll'!$A:$M,13,FALSE)</f>
        <v>1140.73</v>
      </c>
      <c r="P44" s="49">
        <v>11870.161580742157</v>
      </c>
    </row>
    <row r="45" spans="2:16" s="4" customFormat="1">
      <c r="B45" s="35">
        <v>5306480</v>
      </c>
      <c r="C45" s="24" t="s">
        <v>2</v>
      </c>
      <c r="D45" s="38" t="s">
        <v>401</v>
      </c>
      <c r="E45" s="45">
        <v>4518.8600000000006</v>
      </c>
      <c r="F45" s="16">
        <f t="shared" si="3"/>
        <v>2259.4300000000003</v>
      </c>
      <c r="G45" s="8">
        <v>0.22975978647686832</v>
      </c>
      <c r="H45" s="17">
        <f t="shared" si="6"/>
        <v>50275.48000000001</v>
      </c>
      <c r="I45" s="16">
        <f t="shared" si="1"/>
        <v>903.77200000000016</v>
      </c>
      <c r="J45" s="8">
        <f t="shared" si="2"/>
        <v>0.22975978647686832</v>
      </c>
      <c r="K45" s="17">
        <f t="shared" si="7"/>
        <v>50275.48000000001</v>
      </c>
      <c r="L45" s="49">
        <v>10914.415821689539</v>
      </c>
      <c r="M45" s="54">
        <v>4561.2299999999996</v>
      </c>
      <c r="N45" s="49">
        <v>11656.163940428351</v>
      </c>
      <c r="O45" s="54">
        <f>VLOOKUP(C45,'[1]Jan 2022 Apport Enroll'!$A:$M,13,FALSE)</f>
        <v>4461.37</v>
      </c>
      <c r="P45" s="49">
        <v>12013.286631684887</v>
      </c>
    </row>
    <row r="46" spans="2:16" s="4" customFormat="1">
      <c r="B46" s="35">
        <v>5308670</v>
      </c>
      <c r="C46" s="24" t="s">
        <v>293</v>
      </c>
      <c r="D46" s="38" t="s">
        <v>382</v>
      </c>
      <c r="E46" s="45">
        <v>6788.65</v>
      </c>
      <c r="F46" s="16">
        <f t="shared" si="3"/>
        <v>3394.3249999999998</v>
      </c>
      <c r="G46" s="8">
        <v>0.22894406033940917</v>
      </c>
      <c r="H46" s="17">
        <f t="shared" si="6"/>
        <v>57064.130000000012</v>
      </c>
      <c r="I46" s="16">
        <f t="shared" si="1"/>
        <v>1357.73</v>
      </c>
      <c r="J46" s="8">
        <f t="shared" si="2"/>
        <v>0.22894406033940917</v>
      </c>
      <c r="K46" s="17">
        <f t="shared" si="7"/>
        <v>57064.130000000012</v>
      </c>
      <c r="L46" s="49">
        <v>10915.84759561916</v>
      </c>
      <c r="M46" s="54">
        <v>6647.7799999999988</v>
      </c>
      <c r="N46" s="49">
        <v>11327.725694893634</v>
      </c>
      <c r="O46" s="54">
        <f>VLOOKUP(C46,'[1]Jan 2022 Apport Enroll'!$A:$M,13,FALSE)</f>
        <v>6442.13</v>
      </c>
      <c r="P46" s="49">
        <v>11846.331298809555</v>
      </c>
    </row>
    <row r="47" spans="2:16" s="4" customFormat="1">
      <c r="B47" s="35">
        <v>5305550</v>
      </c>
      <c r="C47" s="24" t="s">
        <v>180</v>
      </c>
      <c r="D47" s="38" t="s">
        <v>513</v>
      </c>
      <c r="E47" s="45">
        <v>146.34</v>
      </c>
      <c r="F47" s="16">
        <f t="shared" si="3"/>
        <v>73.17</v>
      </c>
      <c r="G47" s="8">
        <v>0.22847682119205298</v>
      </c>
      <c r="H47" s="17">
        <f t="shared" si="6"/>
        <v>57210.470000000008</v>
      </c>
      <c r="I47" s="16">
        <f t="shared" si="1"/>
        <v>29.268000000000001</v>
      </c>
      <c r="J47" s="8">
        <f t="shared" si="2"/>
        <v>0.22847682119205298</v>
      </c>
      <c r="K47" s="17">
        <f t="shared" si="7"/>
        <v>57210.470000000008</v>
      </c>
      <c r="L47" s="49">
        <v>12878.852671860051</v>
      </c>
      <c r="M47" s="54">
        <v>135.37</v>
      </c>
      <c r="N47" s="49">
        <v>13108.935657826696</v>
      </c>
      <c r="O47" s="54">
        <f>VLOOKUP(C47,'[1]Jan 2022 Apport Enroll'!$A:$M,13,FALSE)</f>
        <v>128.4</v>
      </c>
      <c r="P47" s="49">
        <v>13914.855841121494</v>
      </c>
    </row>
    <row r="48" spans="2:16" s="4" customFormat="1">
      <c r="B48" s="35">
        <v>5301560</v>
      </c>
      <c r="C48" s="24" t="s">
        <v>262</v>
      </c>
      <c r="D48" s="38" t="s">
        <v>569</v>
      </c>
      <c r="E48" s="45">
        <v>127.67999999999999</v>
      </c>
      <c r="F48" s="16">
        <f t="shared" si="3"/>
        <v>63.839999999999996</v>
      </c>
      <c r="G48" s="8">
        <v>0.22797927461139897</v>
      </c>
      <c r="H48" s="17">
        <f t="shared" si="6"/>
        <v>57338.150000000009</v>
      </c>
      <c r="I48" s="16">
        <f t="shared" si="1"/>
        <v>25.536000000000001</v>
      </c>
      <c r="J48" s="8">
        <f t="shared" si="2"/>
        <v>0.22797927461139897</v>
      </c>
      <c r="K48" s="17">
        <f t="shared" si="7"/>
        <v>57338.150000000009</v>
      </c>
      <c r="L48" s="49">
        <v>20600.545426065164</v>
      </c>
      <c r="M48" s="54">
        <v>109.85</v>
      </c>
      <c r="N48" s="49">
        <v>22649.597086936734</v>
      </c>
      <c r="O48" s="54">
        <f>VLOOKUP(C48,'[1]Jan 2022 Apport Enroll'!$A:$M,13,FALSE)</f>
        <v>104.46000000000001</v>
      </c>
      <c r="P48" s="49">
        <v>24712.876986406274</v>
      </c>
    </row>
    <row r="49" spans="2:16" s="4" customFormat="1">
      <c r="B49" s="35">
        <v>5300030</v>
      </c>
      <c r="C49" s="24" t="s">
        <v>75</v>
      </c>
      <c r="D49" s="38" t="s">
        <v>305</v>
      </c>
      <c r="E49" s="45">
        <v>3479.42</v>
      </c>
      <c r="F49" s="16">
        <f t="shared" si="3"/>
        <v>1739.71</v>
      </c>
      <c r="G49" s="8">
        <v>0.22754137115839243</v>
      </c>
      <c r="H49" s="17">
        <f t="shared" si="6"/>
        <v>60817.570000000007</v>
      </c>
      <c r="I49" s="16">
        <f t="shared" si="1"/>
        <v>695.88400000000001</v>
      </c>
      <c r="J49" s="8">
        <f t="shared" si="2"/>
        <v>0.22754137115839243</v>
      </c>
      <c r="K49" s="17">
        <f t="shared" si="7"/>
        <v>60817.570000000007</v>
      </c>
      <c r="L49" s="49">
        <v>11018.646139299079</v>
      </c>
      <c r="M49" s="54">
        <v>3163.3399999999992</v>
      </c>
      <c r="N49" s="49">
        <v>11682.187030164323</v>
      </c>
      <c r="O49" s="54">
        <f>VLOOKUP(C49,'[1]Jan 2022 Apport Enroll'!$A:$M,13,FALSE)</f>
        <v>3115.65</v>
      </c>
      <c r="P49" s="49">
        <v>11543.009737935901</v>
      </c>
    </row>
    <row r="50" spans="2:16" s="4" customFormat="1">
      <c r="B50" s="35">
        <v>5308580</v>
      </c>
      <c r="C50" s="24" t="s">
        <v>260</v>
      </c>
      <c r="D50" s="38" t="s">
        <v>567</v>
      </c>
      <c r="E50" s="45">
        <v>78.900000000000006</v>
      </c>
      <c r="F50" s="16">
        <f t="shared" si="3"/>
        <v>39.450000000000003</v>
      </c>
      <c r="G50" s="8">
        <v>0.22689075630252101</v>
      </c>
      <c r="H50" s="17">
        <f t="shared" si="6"/>
        <v>60896.470000000008</v>
      </c>
      <c r="I50" s="16">
        <f t="shared" si="1"/>
        <v>15.780000000000001</v>
      </c>
      <c r="J50" s="8">
        <f t="shared" si="2"/>
        <v>0.22689075630252101</v>
      </c>
      <c r="K50" s="17">
        <f t="shared" si="7"/>
        <v>60896.470000000008</v>
      </c>
      <c r="L50" s="49">
        <v>11971.481495564005</v>
      </c>
      <c r="M50" s="54">
        <v>64.3</v>
      </c>
      <c r="N50" s="49">
        <v>12788.50264385692</v>
      </c>
      <c r="O50" s="54">
        <f>VLOOKUP(C50,'[1]Jan 2022 Apport Enroll'!$A:$M,13,FALSE)</f>
        <v>71.69</v>
      </c>
      <c r="P50" s="49">
        <v>12896.554889105873</v>
      </c>
    </row>
    <row r="51" spans="2:16" s="4" customFormat="1">
      <c r="B51" s="35">
        <v>5307080</v>
      </c>
      <c r="C51" s="24" t="s">
        <v>66</v>
      </c>
      <c r="D51" s="38" t="s">
        <v>445</v>
      </c>
      <c r="E51" s="45">
        <v>2998.9</v>
      </c>
      <c r="F51" s="16">
        <f t="shared" si="3"/>
        <v>1499.45</v>
      </c>
      <c r="G51" s="8">
        <v>0.22535211267605634</v>
      </c>
      <c r="H51" s="17">
        <f t="shared" si="6"/>
        <v>63895.37000000001</v>
      </c>
      <c r="I51" s="16">
        <f t="shared" si="1"/>
        <v>599.78000000000009</v>
      </c>
      <c r="J51" s="8">
        <f t="shared" si="2"/>
        <v>0.22535211267605634</v>
      </c>
      <c r="K51" s="17">
        <f t="shared" si="7"/>
        <v>63895.37000000001</v>
      </c>
      <c r="L51" s="49">
        <v>11081.335799793256</v>
      </c>
      <c r="M51" s="54">
        <v>3059.3900000000003</v>
      </c>
      <c r="N51" s="49">
        <v>11582.851444242153</v>
      </c>
      <c r="O51" s="54">
        <f>VLOOKUP(C51,'[1]Jan 2022 Apport Enroll'!$A:$M,13,FALSE)</f>
        <v>3144.2</v>
      </c>
      <c r="P51" s="49">
        <v>12009.767028178872</v>
      </c>
    </row>
    <row r="52" spans="2:16" s="4" customFormat="1">
      <c r="B52" s="35">
        <v>5305610</v>
      </c>
      <c r="C52" s="24" t="s">
        <v>210</v>
      </c>
      <c r="D52" s="38" t="s">
        <v>523</v>
      </c>
      <c r="E52" s="45">
        <v>1134.19</v>
      </c>
      <c r="F52" s="16">
        <f t="shared" si="3"/>
        <v>567.09500000000003</v>
      </c>
      <c r="G52" s="8">
        <v>0.22329317269076304</v>
      </c>
      <c r="H52" s="17">
        <f t="shared" si="6"/>
        <v>65029.560000000012</v>
      </c>
      <c r="I52" s="16">
        <f t="shared" si="1"/>
        <v>226.83800000000002</v>
      </c>
      <c r="J52" s="8">
        <f t="shared" si="2"/>
        <v>0.22329317269076304</v>
      </c>
      <c r="K52" s="17">
        <f t="shared" si="7"/>
        <v>65029.560000000012</v>
      </c>
      <c r="L52" s="49">
        <v>10767.232403741877</v>
      </c>
      <c r="M52" s="54">
        <v>966.84999999999991</v>
      </c>
      <c r="N52" s="49">
        <v>11796.564430883798</v>
      </c>
      <c r="O52" s="54">
        <f>VLOOKUP(C52,'[1]Jan 2022 Apport Enroll'!$A:$M,13,FALSE)</f>
        <v>1023.4</v>
      </c>
      <c r="P52" s="49">
        <v>11608.951856556578</v>
      </c>
    </row>
    <row r="53" spans="2:16" s="4" customFormat="1">
      <c r="B53" s="35">
        <v>5306060</v>
      </c>
      <c r="C53" s="24" t="s">
        <v>204</v>
      </c>
      <c r="D53" s="38" t="s">
        <v>521</v>
      </c>
      <c r="E53" s="45">
        <v>1025.8799999999999</v>
      </c>
      <c r="F53" s="16">
        <f t="shared" si="3"/>
        <v>512.93999999999994</v>
      </c>
      <c r="G53" s="8">
        <v>0.22285067873303169</v>
      </c>
      <c r="H53" s="17">
        <f t="shared" si="6"/>
        <v>66055.440000000017</v>
      </c>
      <c r="I53" s="16">
        <f t="shared" si="1"/>
        <v>205.17599999999999</v>
      </c>
      <c r="J53" s="8">
        <f t="shared" si="2"/>
        <v>0.22285067873303169</v>
      </c>
      <c r="K53" s="17">
        <f t="shared" si="7"/>
        <v>66055.440000000017</v>
      </c>
      <c r="L53" s="49">
        <v>11694.171901197024</v>
      </c>
      <c r="M53" s="54">
        <v>1001.2300000000001</v>
      </c>
      <c r="N53" s="49">
        <v>12261.89390050238</v>
      </c>
      <c r="O53" s="54">
        <f>VLOOKUP(C53,'[1]Jan 2022 Apport Enroll'!$A:$M,13,FALSE)</f>
        <v>1024.1699999999998</v>
      </c>
      <c r="P53" s="49">
        <v>10246.201470459006</v>
      </c>
    </row>
    <row r="54" spans="2:16" s="4" customFormat="1">
      <c r="B54" s="35">
        <v>5309510</v>
      </c>
      <c r="C54" s="24" t="s">
        <v>67</v>
      </c>
      <c r="D54" s="38" t="s">
        <v>446</v>
      </c>
      <c r="E54" s="45">
        <v>930.83</v>
      </c>
      <c r="F54" s="16">
        <f t="shared" si="3"/>
        <v>465.41500000000002</v>
      </c>
      <c r="G54" s="8">
        <v>0.22046511627906976</v>
      </c>
      <c r="H54" s="17">
        <f t="shared" si="6"/>
        <v>66986.270000000019</v>
      </c>
      <c r="I54" s="16">
        <f t="shared" si="1"/>
        <v>186.16600000000003</v>
      </c>
      <c r="J54" s="8">
        <f t="shared" si="2"/>
        <v>0.22046511627906976</v>
      </c>
      <c r="K54" s="17">
        <f t="shared" si="7"/>
        <v>66986.270000000019</v>
      </c>
      <c r="L54" s="49">
        <v>11217.01808063771</v>
      </c>
      <c r="M54" s="54">
        <v>878.40999999999985</v>
      </c>
      <c r="N54" s="49">
        <v>11687.168269942282</v>
      </c>
      <c r="O54" s="54">
        <f>VLOOKUP(C54,'[1]Jan 2022 Apport Enroll'!$A:$M,13,FALSE)</f>
        <v>886.39</v>
      </c>
      <c r="P54" s="49">
        <v>11938.460395536953</v>
      </c>
    </row>
    <row r="55" spans="2:16" s="4" customFormat="1">
      <c r="B55" s="35">
        <v>5306150</v>
      </c>
      <c r="C55" s="24" t="s">
        <v>199</v>
      </c>
      <c r="D55" s="38" t="s">
        <v>515</v>
      </c>
      <c r="E55" s="45">
        <v>1140.78</v>
      </c>
      <c r="F55" s="16">
        <f t="shared" si="3"/>
        <v>570.39</v>
      </c>
      <c r="G55" s="8">
        <v>0.21856287425149701</v>
      </c>
      <c r="H55" s="17">
        <f t="shared" si="6"/>
        <v>68127.050000000017</v>
      </c>
      <c r="I55" s="16">
        <f t="shared" si="1"/>
        <v>228.15600000000001</v>
      </c>
      <c r="J55" s="8">
        <f t="shared" si="2"/>
        <v>0.21856287425149701</v>
      </c>
      <c r="K55" s="17">
        <f t="shared" si="7"/>
        <v>68127.050000000017</v>
      </c>
      <c r="L55" s="49">
        <v>10366.311313311946</v>
      </c>
      <c r="M55" s="54">
        <v>1095.3200000000002</v>
      </c>
      <c r="N55" s="49">
        <v>11016.752629368582</v>
      </c>
      <c r="O55" s="54">
        <f>VLOOKUP(C55,'[1]Jan 2022 Apport Enroll'!$A:$M,13,FALSE)</f>
        <v>1036.31</v>
      </c>
      <c r="P55" s="49">
        <v>11501.345794212155</v>
      </c>
    </row>
    <row r="56" spans="2:16" s="4" customFormat="1">
      <c r="B56" s="35">
        <v>5304080</v>
      </c>
      <c r="C56" s="24" t="s">
        <v>150</v>
      </c>
      <c r="D56" s="38" t="s">
        <v>491</v>
      </c>
      <c r="E56" s="45">
        <v>86.49</v>
      </c>
      <c r="F56" s="16">
        <f t="shared" si="3"/>
        <v>43.244999999999997</v>
      </c>
      <c r="G56" s="8">
        <v>0.21794871794871795</v>
      </c>
      <c r="H56" s="17">
        <f t="shared" si="6"/>
        <v>68213.540000000023</v>
      </c>
      <c r="I56" s="16">
        <f t="shared" si="1"/>
        <v>17.297999999999998</v>
      </c>
      <c r="J56" s="8">
        <f t="shared" si="2"/>
        <v>0.21794871794871795</v>
      </c>
      <c r="K56" s="17">
        <f t="shared" si="7"/>
        <v>68213.540000000023</v>
      </c>
      <c r="L56" s="49">
        <v>24318.111111111113</v>
      </c>
      <c r="M56" s="54">
        <v>74.05</v>
      </c>
      <c r="N56" s="49">
        <v>29155.030925050643</v>
      </c>
      <c r="O56" s="54">
        <f>VLOOKUP(C56,'[1]Jan 2022 Apport Enroll'!$A:$M,13,FALSE)</f>
        <v>92.7</v>
      </c>
      <c r="P56" s="49">
        <v>26152.160302049626</v>
      </c>
    </row>
    <row r="57" spans="2:16" s="4" customFormat="1">
      <c r="B57" s="35">
        <v>5301630</v>
      </c>
      <c r="C57" s="24" t="s">
        <v>249</v>
      </c>
      <c r="D57" s="38" t="s">
        <v>320</v>
      </c>
      <c r="E57" s="45">
        <v>1848.43</v>
      </c>
      <c r="F57" s="16">
        <f t="shared" si="3"/>
        <v>924.21500000000003</v>
      </c>
      <c r="G57" s="8">
        <v>0.21691378363536518</v>
      </c>
      <c r="H57" s="17">
        <f t="shared" si="6"/>
        <v>70061.970000000016</v>
      </c>
      <c r="I57" s="16">
        <f t="shared" si="1"/>
        <v>369.68600000000004</v>
      </c>
      <c r="J57" s="8">
        <f t="shared" si="2"/>
        <v>0.21691378363536518</v>
      </c>
      <c r="K57" s="17">
        <f t="shared" si="7"/>
        <v>70061.970000000016</v>
      </c>
      <c r="L57" s="49">
        <v>10624.028694621922</v>
      </c>
      <c r="M57" s="54">
        <v>1596.9499999999996</v>
      </c>
      <c r="N57" s="49">
        <v>11607.438254172019</v>
      </c>
      <c r="O57" s="54">
        <f>VLOOKUP(C57,'[1]Jan 2022 Apport Enroll'!$A:$M,13,FALSE)</f>
        <v>1634.53</v>
      </c>
      <c r="P57" s="49">
        <v>11712.146708839848</v>
      </c>
    </row>
    <row r="58" spans="2:16" s="4" customFormat="1">
      <c r="B58" s="35">
        <v>5301590</v>
      </c>
      <c r="C58" s="24" t="s">
        <v>17</v>
      </c>
      <c r="D58" s="38" t="s">
        <v>578</v>
      </c>
      <c r="E58" s="45">
        <v>763.37</v>
      </c>
      <c r="F58" s="16">
        <f t="shared" si="3"/>
        <v>381.685</v>
      </c>
      <c r="G58" s="8">
        <v>0.21148825065274152</v>
      </c>
      <c r="H58" s="17">
        <f t="shared" si="6"/>
        <v>70825.340000000011</v>
      </c>
      <c r="I58" s="16">
        <f t="shared" si="1"/>
        <v>152.67400000000001</v>
      </c>
      <c r="J58" s="8">
        <f t="shared" si="2"/>
        <v>0.21148825065274152</v>
      </c>
      <c r="K58" s="17">
        <f t="shared" si="7"/>
        <v>70825.340000000011</v>
      </c>
      <c r="L58" s="49">
        <v>10835.059106331137</v>
      </c>
      <c r="M58" s="54">
        <v>712.82999999999993</v>
      </c>
      <c r="N58" s="49">
        <v>12055.013046588949</v>
      </c>
      <c r="O58" s="54">
        <f>VLOOKUP(C58,'[1]Jan 2022 Apport Enroll'!$A:$M,13,FALSE)</f>
        <v>708.86</v>
      </c>
      <c r="P58" s="49">
        <v>12587.42006884293</v>
      </c>
    </row>
    <row r="59" spans="2:16" s="4" customFormat="1">
      <c r="B59" s="35">
        <v>5304650</v>
      </c>
      <c r="C59" s="24" t="s">
        <v>291</v>
      </c>
      <c r="D59" s="38" t="s">
        <v>340</v>
      </c>
      <c r="E59" s="45">
        <v>838.54000000000008</v>
      </c>
      <c r="F59" s="16">
        <f t="shared" si="3"/>
        <v>419.27000000000004</v>
      </c>
      <c r="G59" s="8">
        <v>0.20491803278688525</v>
      </c>
      <c r="H59" s="17">
        <f t="shared" si="6"/>
        <v>71663.88</v>
      </c>
      <c r="I59" s="16">
        <f t="shared" si="1"/>
        <v>167.70800000000003</v>
      </c>
      <c r="J59" s="8">
        <f t="shared" si="2"/>
        <v>0.20491803278688525</v>
      </c>
      <c r="K59" s="17">
        <f t="shared" si="7"/>
        <v>71663.88</v>
      </c>
      <c r="L59" s="49">
        <v>11270.878896653709</v>
      </c>
      <c r="M59" s="54">
        <v>843.24</v>
      </c>
      <c r="N59" s="49">
        <v>11867.875504008349</v>
      </c>
      <c r="O59" s="54">
        <f>VLOOKUP(C59,'[1]Jan 2022 Apport Enroll'!$A:$M,13,FALSE)</f>
        <v>808.32</v>
      </c>
      <c r="P59" s="49">
        <v>12592.324141429137</v>
      </c>
    </row>
    <row r="60" spans="2:16" s="4" customFormat="1">
      <c r="B60" s="35">
        <v>5302550</v>
      </c>
      <c r="C60" s="24" t="s">
        <v>21</v>
      </c>
      <c r="D60" s="38" t="s">
        <v>412</v>
      </c>
      <c r="E60" s="45">
        <v>319.31000000000006</v>
      </c>
      <c r="F60" s="16">
        <f t="shared" si="3"/>
        <v>159.65500000000003</v>
      </c>
      <c r="G60" s="8">
        <v>0.20413436692506459</v>
      </c>
      <c r="H60" s="17">
        <f t="shared" si="6"/>
        <v>71983.19</v>
      </c>
      <c r="I60" s="16">
        <f t="shared" si="1"/>
        <v>63.862000000000016</v>
      </c>
      <c r="J60" s="8">
        <f t="shared" si="2"/>
        <v>0.20413436692506459</v>
      </c>
      <c r="K60" s="17">
        <f t="shared" si="7"/>
        <v>71983.19</v>
      </c>
      <c r="L60" s="49">
        <v>13082.72847702859</v>
      </c>
      <c r="M60" s="54">
        <v>308.33000000000004</v>
      </c>
      <c r="N60" s="49">
        <v>14607.924626212172</v>
      </c>
      <c r="O60" s="54">
        <f>VLOOKUP(C60,'[1]Jan 2022 Apport Enroll'!$A:$M,13,FALSE)</f>
        <v>312.99</v>
      </c>
      <c r="P60" s="49">
        <v>14848.941467778521</v>
      </c>
    </row>
    <row r="61" spans="2:16" s="4" customFormat="1">
      <c r="B61" s="35">
        <v>5304500</v>
      </c>
      <c r="C61" s="24" t="s">
        <v>259</v>
      </c>
      <c r="D61" s="38" t="s">
        <v>566</v>
      </c>
      <c r="E61" s="45">
        <v>220.4</v>
      </c>
      <c r="F61" s="16">
        <f t="shared" si="3"/>
        <v>110.2</v>
      </c>
      <c r="G61" s="8">
        <v>0.2033195020746888</v>
      </c>
      <c r="H61" s="17">
        <f t="shared" si="6"/>
        <v>72203.59</v>
      </c>
      <c r="I61" s="16">
        <f t="shared" si="1"/>
        <v>44.080000000000005</v>
      </c>
      <c r="J61" s="8">
        <f t="shared" si="2"/>
        <v>0.2033195020746888</v>
      </c>
      <c r="K61" s="17">
        <f t="shared" si="7"/>
        <v>72203.59</v>
      </c>
      <c r="L61" s="49">
        <v>9540.3853448275859</v>
      </c>
      <c r="M61" s="54">
        <v>260.8</v>
      </c>
      <c r="N61" s="49">
        <v>9630.9120398772993</v>
      </c>
      <c r="O61" s="54">
        <f>VLOOKUP(C61,'[1]Jan 2022 Apport Enroll'!$A:$M,13,FALSE)</f>
        <v>231.1</v>
      </c>
      <c r="P61" s="49">
        <v>10402.43595845954</v>
      </c>
    </row>
    <row r="62" spans="2:16" s="4" customFormat="1">
      <c r="B62" s="35">
        <v>5303090</v>
      </c>
      <c r="C62" s="24" t="s">
        <v>152</v>
      </c>
      <c r="D62" s="38" t="s">
        <v>492</v>
      </c>
      <c r="E62" s="45">
        <v>942.34</v>
      </c>
      <c r="F62" s="16">
        <f t="shared" si="3"/>
        <v>471.17</v>
      </c>
      <c r="G62" s="8">
        <v>0.20225776105362184</v>
      </c>
      <c r="H62" s="17">
        <f t="shared" si="6"/>
        <v>73145.929999999993</v>
      </c>
      <c r="I62" s="16">
        <f t="shared" si="1"/>
        <v>188.46800000000002</v>
      </c>
      <c r="J62" s="8">
        <f t="shared" si="2"/>
        <v>0.20225776105362184</v>
      </c>
      <c r="K62" s="17">
        <f t="shared" si="7"/>
        <v>73145.929999999993</v>
      </c>
      <c r="L62" s="49">
        <v>10627.035188997601</v>
      </c>
      <c r="M62" s="54">
        <v>2189.1299999999997</v>
      </c>
      <c r="N62" s="49">
        <v>10202.621877184089</v>
      </c>
      <c r="O62" s="54">
        <f>VLOOKUP(C62,'[1]Jan 2022 Apport Enroll'!$A:$M,13,FALSE)</f>
        <v>2240.65</v>
      </c>
      <c r="P62" s="49">
        <v>9158.5116774150356</v>
      </c>
    </row>
    <row r="63" spans="2:16" s="4" customFormat="1">
      <c r="B63" s="35">
        <v>5306220</v>
      </c>
      <c r="C63" s="24" t="s">
        <v>55</v>
      </c>
      <c r="D63" s="38" t="s">
        <v>514</v>
      </c>
      <c r="E63" s="45">
        <v>5432.0999999999995</v>
      </c>
      <c r="F63" s="16">
        <f t="shared" si="3"/>
        <v>2716.0499999999997</v>
      </c>
      <c r="G63" s="8">
        <v>0.20168067226890757</v>
      </c>
      <c r="H63" s="17">
        <f t="shared" si="6"/>
        <v>78578.03</v>
      </c>
      <c r="I63" s="16">
        <f t="shared" si="1"/>
        <v>1086.4199999999998</v>
      </c>
      <c r="J63" s="8">
        <f t="shared" si="2"/>
        <v>0.20168067226890757</v>
      </c>
      <c r="K63" s="17">
        <f t="shared" si="7"/>
        <v>78578.03</v>
      </c>
      <c r="L63" s="49">
        <v>9838.0455790578235</v>
      </c>
      <c r="M63" s="54">
        <v>7775.5499999999993</v>
      </c>
      <c r="N63" s="49">
        <v>10517.716753155726</v>
      </c>
      <c r="O63" s="54">
        <f>VLOOKUP(C63,'[1]Jan 2022 Apport Enroll'!$A:$M,13,FALSE)</f>
        <v>6612.34</v>
      </c>
      <c r="P63" s="49">
        <v>10694.465568921138</v>
      </c>
    </row>
    <row r="64" spans="2:16" s="4" customFormat="1">
      <c r="B64" s="35">
        <v>5303660</v>
      </c>
      <c r="C64" s="24" t="s">
        <v>76</v>
      </c>
      <c r="D64" s="38" t="s">
        <v>337</v>
      </c>
      <c r="E64" s="45">
        <v>1692.1399999999999</v>
      </c>
      <c r="F64" s="16">
        <f t="shared" si="3"/>
        <v>846.06999999999994</v>
      </c>
      <c r="G64" s="8">
        <v>0.20032840722495895</v>
      </c>
      <c r="H64" s="17">
        <f t="shared" si="6"/>
        <v>80270.17</v>
      </c>
      <c r="I64" s="16">
        <f t="shared" si="1"/>
        <v>338.428</v>
      </c>
      <c r="J64" s="8">
        <f t="shared" si="2"/>
        <v>0.20032840722495895</v>
      </c>
      <c r="K64" s="17">
        <f t="shared" si="7"/>
        <v>80270.17</v>
      </c>
      <c r="L64" s="49">
        <v>10616.118471284883</v>
      </c>
      <c r="M64" s="54">
        <v>1603.0900000000001</v>
      </c>
      <c r="N64" s="49">
        <v>11332.540462481831</v>
      </c>
      <c r="O64" s="54">
        <f>VLOOKUP(C64,'[1]Jan 2022 Apport Enroll'!$A:$M,13,FALSE)</f>
        <v>1569.03</v>
      </c>
      <c r="P64" s="49">
        <v>11686.790156975965</v>
      </c>
    </row>
    <row r="65" spans="1:16" s="4" customFormat="1">
      <c r="B65" s="35">
        <v>5303150</v>
      </c>
      <c r="C65" s="24" t="s">
        <v>292</v>
      </c>
      <c r="D65" s="38" t="s">
        <v>396</v>
      </c>
      <c r="E65" s="45">
        <v>3655.59</v>
      </c>
      <c r="F65" s="16">
        <f t="shared" si="3"/>
        <v>1827.7950000000001</v>
      </c>
      <c r="G65" s="8">
        <v>0.20015739769150054</v>
      </c>
      <c r="H65" s="17">
        <f t="shared" si="6"/>
        <v>83925.759999999995</v>
      </c>
      <c r="I65" s="16">
        <f t="shared" si="1"/>
        <v>731.11800000000005</v>
      </c>
      <c r="J65" s="8">
        <f t="shared" si="2"/>
        <v>0.20015739769150054</v>
      </c>
      <c r="K65" s="17">
        <f t="shared" si="7"/>
        <v>83925.759999999995</v>
      </c>
      <c r="L65" s="49">
        <v>10913.925741125235</v>
      </c>
      <c r="M65" s="54">
        <v>3554.3300000000004</v>
      </c>
      <c r="N65" s="49">
        <v>11627.906052617513</v>
      </c>
      <c r="O65" s="54">
        <f>VLOOKUP(C65,'[1]Jan 2022 Apport Enroll'!$A:$M,13,FALSE)</f>
        <v>3508.0599999999995</v>
      </c>
      <c r="P65" s="49">
        <v>11787.473786081197</v>
      </c>
    </row>
    <row r="66" spans="1:16" s="4" customFormat="1">
      <c r="B66" s="35">
        <v>5305280</v>
      </c>
      <c r="C66" s="24" t="s">
        <v>300</v>
      </c>
      <c r="D66" s="38" t="s">
        <v>603</v>
      </c>
      <c r="E66" s="45">
        <v>904.85000000000014</v>
      </c>
      <c r="F66" s="16">
        <f t="shared" si="3"/>
        <v>452.42500000000007</v>
      </c>
      <c r="G66" s="8">
        <v>0.2</v>
      </c>
      <c r="H66" s="17">
        <f t="shared" si="6"/>
        <v>84830.61</v>
      </c>
      <c r="I66" s="16">
        <f t="shared" si="1"/>
        <v>180.97000000000003</v>
      </c>
      <c r="J66" s="8">
        <f t="shared" si="2"/>
        <v>0.2</v>
      </c>
      <c r="K66" s="17">
        <f t="shared" si="7"/>
        <v>84830.61</v>
      </c>
      <c r="L66" s="49">
        <v>11544.05242857932</v>
      </c>
      <c r="M66" s="54">
        <v>864.4</v>
      </c>
      <c r="N66" s="49">
        <v>12210.108051827858</v>
      </c>
      <c r="O66" s="54">
        <f>VLOOKUP(C66,'[1]Jan 2022 Apport Enroll'!$A:$M,13,FALSE)</f>
        <v>822.54000000000008</v>
      </c>
      <c r="P66" s="49">
        <v>13050.228426581078</v>
      </c>
    </row>
    <row r="67" spans="1:16" s="4" customFormat="1">
      <c r="B67" s="35">
        <v>5309900</v>
      </c>
      <c r="C67" s="24" t="s">
        <v>73</v>
      </c>
      <c r="D67" s="38" t="s">
        <v>451</v>
      </c>
      <c r="E67" s="45">
        <v>147.83000000000001</v>
      </c>
      <c r="F67" s="16">
        <f t="shared" si="3"/>
        <v>73.915000000000006</v>
      </c>
      <c r="G67" s="8">
        <v>0.19791666666666666</v>
      </c>
      <c r="H67" s="17">
        <f t="shared" si="6"/>
        <v>84978.44</v>
      </c>
      <c r="I67" s="16">
        <f t="shared" si="1"/>
        <v>29.566000000000003</v>
      </c>
      <c r="J67" s="8">
        <f t="shared" si="2"/>
        <v>0.19791666666666666</v>
      </c>
      <c r="K67" s="17">
        <f t="shared" si="7"/>
        <v>84978.44</v>
      </c>
      <c r="L67" s="49">
        <v>17567.638436041398</v>
      </c>
      <c r="M67" s="54">
        <v>132.61000000000001</v>
      </c>
      <c r="N67" s="49">
        <v>20448.177513008064</v>
      </c>
      <c r="O67" s="54">
        <f>VLOOKUP(C67,'[1]Jan 2022 Apport Enroll'!$A:$M,13,FALSE)</f>
        <v>112.79999999999998</v>
      </c>
      <c r="P67" s="49">
        <v>23809.221897163123</v>
      </c>
    </row>
    <row r="68" spans="1:16" s="4" customFormat="1">
      <c r="B68" s="35">
        <v>5305730</v>
      </c>
      <c r="C68" s="24" t="s">
        <v>14</v>
      </c>
      <c r="D68" s="38" t="s">
        <v>316</v>
      </c>
      <c r="E68" s="45">
        <v>2133.73</v>
      </c>
      <c r="F68" s="16">
        <f t="shared" si="3"/>
        <v>1066.865</v>
      </c>
      <c r="G68" s="8">
        <v>0.19556451612903225</v>
      </c>
      <c r="H68" s="17">
        <f t="shared" si="6"/>
        <v>87112.17</v>
      </c>
      <c r="I68" s="16">
        <f t="shared" si="1"/>
        <v>426.74600000000004</v>
      </c>
      <c r="J68" s="8">
        <f t="shared" si="2"/>
        <v>0.19556451612903225</v>
      </c>
      <c r="K68" s="17">
        <f t="shared" si="7"/>
        <v>87112.17</v>
      </c>
      <c r="L68" s="49">
        <v>11011.18294254662</v>
      </c>
      <c r="M68" s="54">
        <v>2056.4900000000002</v>
      </c>
      <c r="N68" s="49">
        <v>11904.523420974572</v>
      </c>
      <c r="O68" s="54">
        <f>VLOOKUP(C68,'[1]Jan 2022 Apport Enroll'!$A:$M,13,FALSE)</f>
        <v>2037.73</v>
      </c>
      <c r="P68" s="49">
        <v>12256.909835944898</v>
      </c>
    </row>
    <row r="69" spans="1:16" s="4" customFormat="1">
      <c r="B69" s="35">
        <v>5300780</v>
      </c>
      <c r="C69" s="24" t="s">
        <v>225</v>
      </c>
      <c r="D69" s="38" t="s">
        <v>541</v>
      </c>
      <c r="E69" s="45">
        <v>3509.4400000000005</v>
      </c>
      <c r="F69" s="16">
        <f t="shared" si="3"/>
        <v>1754.7200000000003</v>
      </c>
      <c r="G69" s="8">
        <v>0.19247730220492867</v>
      </c>
      <c r="H69" s="17">
        <f t="shared" si="6"/>
        <v>90621.61</v>
      </c>
      <c r="I69" s="16">
        <f t="shared" si="1"/>
        <v>701.88800000000015</v>
      </c>
      <c r="J69" s="8">
        <f t="shared" si="2"/>
        <v>0.19247730220492867</v>
      </c>
      <c r="K69" s="17">
        <f t="shared" si="7"/>
        <v>90621.61</v>
      </c>
      <c r="L69" s="49">
        <v>12259.517509916112</v>
      </c>
      <c r="M69" s="54">
        <v>3348.0400000000004</v>
      </c>
      <c r="N69" s="49">
        <v>12696.451108708377</v>
      </c>
      <c r="O69" s="54">
        <f>VLOOKUP(C69,'[1]Jan 2022 Apport Enroll'!$A:$M,13,FALSE)</f>
        <v>3274.7400000000002</v>
      </c>
      <c r="P69" s="49">
        <v>12859.423093131058</v>
      </c>
    </row>
    <row r="70" spans="1:16" s="4" customFormat="1">
      <c r="B70" s="35">
        <v>5302910</v>
      </c>
      <c r="C70" s="24" t="s">
        <v>9</v>
      </c>
      <c r="D70" s="38" t="s">
        <v>407</v>
      </c>
      <c r="E70" s="45">
        <v>882.43999999999994</v>
      </c>
      <c r="F70" s="16">
        <f t="shared" ref="F70:F133" si="8">E70*0.5</f>
        <v>441.21999999999997</v>
      </c>
      <c r="G70" s="8">
        <v>0.19100169779286927</v>
      </c>
      <c r="H70" s="17">
        <f t="shared" si="6"/>
        <v>91504.05</v>
      </c>
      <c r="I70" s="16">
        <f t="shared" ref="I70:I133" si="9">E70*0.2</f>
        <v>176.488</v>
      </c>
      <c r="J70" s="8">
        <f t="shared" ref="J70:J133" si="10">G70</f>
        <v>0.19100169779286927</v>
      </c>
      <c r="K70" s="17">
        <f t="shared" si="7"/>
        <v>91504.05</v>
      </c>
      <c r="L70" s="49">
        <v>11083.273842980827</v>
      </c>
      <c r="M70" s="54">
        <v>879.58000000000015</v>
      </c>
      <c r="N70" s="49">
        <v>11978.908342618064</v>
      </c>
      <c r="O70" s="54">
        <f>VLOOKUP(C70,'[1]Jan 2022 Apport Enroll'!$A:$M,13,FALSE)</f>
        <v>846.00000000000023</v>
      </c>
      <c r="P70" s="49">
        <v>11957.270082742309</v>
      </c>
    </row>
    <row r="71" spans="1:16" s="4" customFormat="1">
      <c r="B71" s="35">
        <v>5306780</v>
      </c>
      <c r="C71" s="24" t="s">
        <v>64</v>
      </c>
      <c r="D71" s="38" t="s">
        <v>443</v>
      </c>
      <c r="E71" s="45">
        <v>331.78</v>
      </c>
      <c r="F71" s="16">
        <f t="shared" si="8"/>
        <v>165.89</v>
      </c>
      <c r="G71" s="8">
        <v>0.18965517241379309</v>
      </c>
      <c r="H71" s="17">
        <f t="shared" ref="H71:H102" si="11">H70+E71</f>
        <v>91835.83</v>
      </c>
      <c r="I71" s="16">
        <f t="shared" si="9"/>
        <v>66.355999999999995</v>
      </c>
      <c r="J71" s="8">
        <f t="shared" si="10"/>
        <v>0.18965517241379309</v>
      </c>
      <c r="K71" s="17">
        <f t="shared" ref="K71:K80" si="12">K70+E71</f>
        <v>91835.83</v>
      </c>
      <c r="L71" s="49">
        <v>12618.674754355296</v>
      </c>
      <c r="M71" s="54">
        <v>312.75</v>
      </c>
      <c r="N71" s="49">
        <v>13790.543629096725</v>
      </c>
      <c r="O71" s="54">
        <f>VLOOKUP(C71,'[1]Jan 2022 Apport Enroll'!$A:$M,13,FALSE)</f>
        <v>355.34000000000009</v>
      </c>
      <c r="P71" s="49">
        <v>14279.343164293348</v>
      </c>
    </row>
    <row r="72" spans="1:16" s="4" customFormat="1">
      <c r="B72" s="35">
        <v>5306390</v>
      </c>
      <c r="C72" s="24" t="s">
        <v>52</v>
      </c>
      <c r="D72" s="38" t="s">
        <v>430</v>
      </c>
      <c r="E72" s="45">
        <v>175.6</v>
      </c>
      <c r="F72" s="16">
        <f t="shared" si="8"/>
        <v>87.8</v>
      </c>
      <c r="G72" s="8">
        <v>0.18734793187347931</v>
      </c>
      <c r="H72" s="17">
        <f t="shared" si="11"/>
        <v>92011.430000000008</v>
      </c>
      <c r="I72" s="16">
        <f t="shared" si="9"/>
        <v>35.119999999999997</v>
      </c>
      <c r="J72" s="8">
        <f t="shared" si="10"/>
        <v>0.18734793187347931</v>
      </c>
      <c r="K72" s="17">
        <f t="shared" si="12"/>
        <v>92011.430000000008</v>
      </c>
      <c r="L72" s="49">
        <v>12990.801082004557</v>
      </c>
      <c r="M72" s="54">
        <v>154.63</v>
      </c>
      <c r="N72" s="49">
        <v>14749.814201642632</v>
      </c>
      <c r="O72" s="54">
        <f>VLOOKUP(C72,'[1]Jan 2022 Apport Enroll'!$A:$M,13,FALSE)</f>
        <v>138.07999999999998</v>
      </c>
      <c r="P72" s="49">
        <v>13324.859863847047</v>
      </c>
    </row>
    <row r="73" spans="1:16" s="4" customFormat="1">
      <c r="B73" s="35">
        <v>5304530</v>
      </c>
      <c r="C73" s="24" t="s">
        <v>223</v>
      </c>
      <c r="D73" s="38" t="s">
        <v>538</v>
      </c>
      <c r="E73" s="45">
        <v>234.41000000000003</v>
      </c>
      <c r="F73" s="16">
        <f t="shared" si="8"/>
        <v>117.20500000000001</v>
      </c>
      <c r="G73" s="8">
        <v>0.1834862385321101</v>
      </c>
      <c r="H73" s="17">
        <f t="shared" si="11"/>
        <v>92245.840000000011</v>
      </c>
      <c r="I73" s="16">
        <f t="shared" si="9"/>
        <v>46.882000000000005</v>
      </c>
      <c r="J73" s="8">
        <f t="shared" si="10"/>
        <v>0.1834862385321101</v>
      </c>
      <c r="K73" s="17">
        <f t="shared" si="12"/>
        <v>92245.840000000011</v>
      </c>
      <c r="L73" s="49">
        <v>16747.381084424724</v>
      </c>
      <c r="M73" s="54">
        <v>234.47000000000003</v>
      </c>
      <c r="N73" s="49">
        <v>17206.288992195161</v>
      </c>
      <c r="O73" s="54">
        <f>VLOOKUP(C73,'[1]Jan 2022 Apport Enroll'!$A:$M,13,FALSE)</f>
        <v>241.82</v>
      </c>
      <c r="P73" s="49">
        <v>16756.651600363908</v>
      </c>
    </row>
    <row r="74" spans="1:16" s="4" customFormat="1">
      <c r="B74" s="35">
        <v>5307800</v>
      </c>
      <c r="C74" s="24" t="s">
        <v>212</v>
      </c>
      <c r="D74" s="38" t="s">
        <v>525</v>
      </c>
      <c r="E74" s="45">
        <v>273.86999999999995</v>
      </c>
      <c r="F74" s="16">
        <f t="shared" si="8"/>
        <v>136.93499999999997</v>
      </c>
      <c r="G74" s="8">
        <v>0.18305084745762712</v>
      </c>
      <c r="H74" s="17">
        <f t="shared" si="11"/>
        <v>92519.71</v>
      </c>
      <c r="I74" s="16">
        <f t="shared" si="9"/>
        <v>54.773999999999994</v>
      </c>
      <c r="J74" s="8">
        <f t="shared" si="10"/>
        <v>0.18305084745762712</v>
      </c>
      <c r="K74" s="17">
        <f t="shared" si="12"/>
        <v>92519.71</v>
      </c>
      <c r="L74" s="49">
        <v>13993.235695768066</v>
      </c>
      <c r="M74" s="54">
        <v>234.6</v>
      </c>
      <c r="N74" s="49">
        <v>15796.266581415173</v>
      </c>
      <c r="O74" s="54">
        <f>VLOOKUP(C74,'[1]Jan 2022 Apport Enroll'!$A:$M,13,FALSE)</f>
        <v>234.57</v>
      </c>
      <c r="P74" s="49">
        <v>16541.988191158289</v>
      </c>
    </row>
    <row r="75" spans="1:16" s="4" customFormat="1">
      <c r="B75" s="35">
        <v>5303600</v>
      </c>
      <c r="C75" s="24" t="s">
        <v>179</v>
      </c>
      <c r="D75" s="38" t="s">
        <v>512</v>
      </c>
      <c r="E75" s="45">
        <v>302.75999999999993</v>
      </c>
      <c r="F75" s="16">
        <f t="shared" si="8"/>
        <v>151.37999999999997</v>
      </c>
      <c r="G75" s="8">
        <v>0.18271954674220964</v>
      </c>
      <c r="H75" s="17">
        <f t="shared" si="11"/>
        <v>92822.47</v>
      </c>
      <c r="I75" s="16">
        <f t="shared" si="9"/>
        <v>60.551999999999992</v>
      </c>
      <c r="J75" s="8">
        <f t="shared" si="10"/>
        <v>0.18271954674220964</v>
      </c>
      <c r="K75" s="17">
        <f t="shared" si="12"/>
        <v>92822.47</v>
      </c>
      <c r="L75" s="49">
        <v>13275.635156559654</v>
      </c>
      <c r="M75" s="54">
        <v>294.87</v>
      </c>
      <c r="N75" s="49">
        <v>13713.641740427985</v>
      </c>
      <c r="O75" s="54">
        <f>VLOOKUP(C75,'[1]Jan 2022 Apport Enroll'!$A:$M,13,FALSE)</f>
        <v>300.60000000000002</v>
      </c>
      <c r="P75" s="49">
        <v>12829.727544910178</v>
      </c>
    </row>
    <row r="76" spans="1:16" s="4" customFormat="1">
      <c r="B76" s="35">
        <v>5301320</v>
      </c>
      <c r="C76" s="24" t="s">
        <v>5</v>
      </c>
      <c r="D76" s="38" t="s">
        <v>304</v>
      </c>
      <c r="E76" s="45">
        <v>2652.8399999999997</v>
      </c>
      <c r="F76" s="16">
        <f t="shared" si="8"/>
        <v>1326.4199999999998</v>
      </c>
      <c r="G76" s="8">
        <v>0.18139865104721334</v>
      </c>
      <c r="H76" s="17">
        <f t="shared" si="11"/>
        <v>95475.31</v>
      </c>
      <c r="I76" s="16">
        <f t="shared" si="9"/>
        <v>530.56799999999998</v>
      </c>
      <c r="J76" s="8">
        <f t="shared" si="10"/>
        <v>0.18139865104721334</v>
      </c>
      <c r="K76" s="17">
        <f t="shared" si="12"/>
        <v>95475.31</v>
      </c>
      <c r="L76" s="49">
        <v>10139.109320577196</v>
      </c>
      <c r="M76" s="54">
        <v>2490.6600000000003</v>
      </c>
      <c r="N76" s="49">
        <v>10721.216797957166</v>
      </c>
      <c r="O76" s="54">
        <f>VLOOKUP(C76,'[1]Jan 2022 Apport Enroll'!$A:$M,13,FALSE)</f>
        <v>2438.7799999999997</v>
      </c>
      <c r="P76" s="49">
        <v>10965.836401807461</v>
      </c>
    </row>
    <row r="77" spans="1:16" s="4" customFormat="1">
      <c r="B77" s="35">
        <v>5302730</v>
      </c>
      <c r="C77" s="24" t="s">
        <v>261</v>
      </c>
      <c r="D77" s="38" t="s">
        <v>568</v>
      </c>
      <c r="E77" s="45">
        <v>34.6</v>
      </c>
      <c r="F77" s="16">
        <f t="shared" si="8"/>
        <v>17.3</v>
      </c>
      <c r="G77" s="8">
        <v>0.18055555555555555</v>
      </c>
      <c r="H77" s="17">
        <f t="shared" si="11"/>
        <v>95509.91</v>
      </c>
      <c r="I77" s="16">
        <f t="shared" si="9"/>
        <v>6.9200000000000008</v>
      </c>
      <c r="J77" s="8">
        <f t="shared" si="10"/>
        <v>0.18055555555555555</v>
      </c>
      <c r="K77" s="17">
        <f t="shared" si="12"/>
        <v>95509.91</v>
      </c>
      <c r="L77" s="49">
        <v>13504.186416184972</v>
      </c>
      <c r="M77" s="54">
        <v>31.3</v>
      </c>
      <c r="N77" s="49">
        <v>14876.909904153354</v>
      </c>
      <c r="O77" s="54">
        <f>VLOOKUP(C77,'[1]Jan 2022 Apport Enroll'!$A:$M,13,FALSE)</f>
        <v>25.799999999999997</v>
      </c>
      <c r="P77" s="49">
        <v>25499.56589147287</v>
      </c>
    </row>
    <row r="78" spans="1:16" s="4" customFormat="1">
      <c r="B78" s="35">
        <v>5308130</v>
      </c>
      <c r="C78" s="24" t="s">
        <v>108</v>
      </c>
      <c r="D78" s="38" t="s">
        <v>466</v>
      </c>
      <c r="E78" s="45">
        <v>2887.1699999999996</v>
      </c>
      <c r="F78" s="16">
        <f t="shared" si="8"/>
        <v>1443.5849999999998</v>
      </c>
      <c r="G78" s="8">
        <v>0.18037411241410631</v>
      </c>
      <c r="H78" s="17">
        <f t="shared" si="11"/>
        <v>98397.08</v>
      </c>
      <c r="I78" s="16">
        <f t="shared" si="9"/>
        <v>577.43399999999997</v>
      </c>
      <c r="J78" s="8">
        <f t="shared" si="10"/>
        <v>0.18037411241410631</v>
      </c>
      <c r="K78" s="17">
        <f t="shared" si="12"/>
        <v>98397.08</v>
      </c>
      <c r="L78" s="49">
        <v>12312.0874870548</v>
      </c>
      <c r="M78" s="54">
        <v>2678.6100000000006</v>
      </c>
      <c r="N78" s="49">
        <v>13194.881162244596</v>
      </c>
      <c r="O78" s="54">
        <f>VLOOKUP(C78,'[1]Jan 2022 Apport Enroll'!$A:$M,13,FALSE)</f>
        <v>2532.5300000000002</v>
      </c>
      <c r="P78" s="49">
        <v>13264.827978345766</v>
      </c>
    </row>
    <row r="79" spans="1:16" s="4" customFormat="1">
      <c r="B79" s="35">
        <v>5306090</v>
      </c>
      <c r="C79" s="24" t="s">
        <v>78</v>
      </c>
      <c r="D79" s="38" t="s">
        <v>363</v>
      </c>
      <c r="E79" s="45">
        <v>632.15000000000009</v>
      </c>
      <c r="F79" s="16">
        <f t="shared" si="8"/>
        <v>316.07500000000005</v>
      </c>
      <c r="G79" s="8">
        <v>0.17963224893917965</v>
      </c>
      <c r="H79" s="17">
        <f t="shared" si="11"/>
        <v>99029.23</v>
      </c>
      <c r="I79" s="16">
        <f t="shared" si="9"/>
        <v>126.43000000000002</v>
      </c>
      <c r="J79" s="8">
        <f t="shared" si="10"/>
        <v>0.17963224893917965</v>
      </c>
      <c r="K79" s="17">
        <f t="shared" si="12"/>
        <v>99029.23</v>
      </c>
      <c r="L79" s="49">
        <v>11709.115573835321</v>
      </c>
      <c r="M79" s="54">
        <v>605.25999999999988</v>
      </c>
      <c r="N79" s="49">
        <v>12838.301672008725</v>
      </c>
      <c r="O79" s="54">
        <f>VLOOKUP(C79,'[1]Jan 2022 Apport Enroll'!$A:$M,13,FALSE)</f>
        <v>568.65</v>
      </c>
      <c r="P79" s="49">
        <v>12677.984806119759</v>
      </c>
    </row>
    <row r="80" spans="1:16" s="4" customFormat="1" ht="15" thickBot="1">
      <c r="A80" s="43"/>
      <c r="B80" s="36">
        <v>5303930</v>
      </c>
      <c r="C80" s="44" t="s">
        <v>7</v>
      </c>
      <c r="D80" s="42" t="s">
        <v>405</v>
      </c>
      <c r="E80" s="45">
        <v>19063.54</v>
      </c>
      <c r="F80" s="16">
        <f t="shared" si="8"/>
        <v>9531.77</v>
      </c>
      <c r="G80" s="8">
        <v>0.17957351290684623</v>
      </c>
      <c r="H80" s="17">
        <f t="shared" si="11"/>
        <v>118092.76999999999</v>
      </c>
      <c r="I80" s="18">
        <f t="shared" si="9"/>
        <v>3812.7080000000005</v>
      </c>
      <c r="J80" s="10">
        <f t="shared" si="10"/>
        <v>0.17957351290684623</v>
      </c>
      <c r="K80" s="19">
        <f>K79+E80</f>
        <v>118092.76999999999</v>
      </c>
      <c r="L80" s="49">
        <v>10324.353767453475</v>
      </c>
      <c r="M80" s="54">
        <v>18433.73</v>
      </c>
      <c r="N80" s="49">
        <v>11143.763424982357</v>
      </c>
      <c r="O80" s="54">
        <f>VLOOKUP(C80,'[1]Jan 2022 Apport Enroll'!$A:$M,13,FALSE)</f>
        <v>18323.689999999995</v>
      </c>
      <c r="P80" s="49">
        <v>11301.864610785276</v>
      </c>
    </row>
    <row r="81" spans="2:16" s="4" customFormat="1">
      <c r="B81" s="35">
        <v>5305490</v>
      </c>
      <c r="C81" s="24" t="s">
        <v>155</v>
      </c>
      <c r="D81" s="38" t="s">
        <v>348</v>
      </c>
      <c r="E81" s="45">
        <v>830.28999999999985</v>
      </c>
      <c r="F81" s="16">
        <f t="shared" si="8"/>
        <v>415.14499999999992</v>
      </c>
      <c r="G81" s="8">
        <v>0.17924528301886791</v>
      </c>
      <c r="H81" s="17">
        <f t="shared" si="11"/>
        <v>118923.05999999998</v>
      </c>
      <c r="I81" s="16">
        <f t="shared" si="9"/>
        <v>166.05799999999999</v>
      </c>
      <c r="J81" s="8">
        <f t="shared" si="10"/>
        <v>0.17924528301886791</v>
      </c>
      <c r="K81" s="17"/>
      <c r="L81" s="49">
        <v>10622.590504522517</v>
      </c>
      <c r="M81" s="54">
        <v>778.67000000000007</v>
      </c>
      <c r="N81" s="49">
        <v>11157.841216433146</v>
      </c>
      <c r="O81" s="54">
        <f>VLOOKUP(C81,'[1]Jan 2022 Apport Enroll'!$A:$M,13,FALSE)</f>
        <v>767.12999999999988</v>
      </c>
      <c r="P81" s="49">
        <v>10922.629958416437</v>
      </c>
    </row>
    <row r="82" spans="2:16" s="4" customFormat="1">
      <c r="B82" s="35">
        <v>5303990</v>
      </c>
      <c r="C82" s="24" t="s">
        <v>16</v>
      </c>
      <c r="D82" s="38" t="s">
        <v>572</v>
      </c>
      <c r="E82" s="45">
        <v>1026.9199999999998</v>
      </c>
      <c r="F82" s="16">
        <f t="shared" si="8"/>
        <v>513.45999999999992</v>
      </c>
      <c r="G82" s="8">
        <v>0.17912371134020619</v>
      </c>
      <c r="H82" s="17">
        <f t="shared" si="11"/>
        <v>119949.97999999998</v>
      </c>
      <c r="I82" s="16">
        <f t="shared" si="9"/>
        <v>205.38399999999999</v>
      </c>
      <c r="J82" s="8">
        <f t="shared" si="10"/>
        <v>0.17912371134020619</v>
      </c>
      <c r="K82" s="17"/>
      <c r="L82" s="49">
        <v>10733.734000701128</v>
      </c>
      <c r="M82" s="54">
        <v>1066.9499999999998</v>
      </c>
      <c r="N82" s="49">
        <v>11439.328450255403</v>
      </c>
      <c r="O82" s="54">
        <f>VLOOKUP(C82,'[1]Jan 2022 Apport Enroll'!$A:$M,13,FALSE)</f>
        <v>1050.5999999999999</v>
      </c>
      <c r="P82" s="49">
        <v>11732.482200647251</v>
      </c>
    </row>
    <row r="83" spans="2:16" s="4" customFormat="1">
      <c r="B83" s="35">
        <v>5300630</v>
      </c>
      <c r="C83" s="24" t="s">
        <v>161</v>
      </c>
      <c r="D83" s="38" t="s">
        <v>497</v>
      </c>
      <c r="E83" s="45">
        <v>98.7</v>
      </c>
      <c r="F83" s="16">
        <f t="shared" si="8"/>
        <v>49.35</v>
      </c>
      <c r="G83" s="8">
        <v>0.17880794701986755</v>
      </c>
      <c r="H83" s="17">
        <f t="shared" si="11"/>
        <v>120048.67999999998</v>
      </c>
      <c r="I83" s="16">
        <f t="shared" si="9"/>
        <v>19.740000000000002</v>
      </c>
      <c r="J83" s="8">
        <f t="shared" si="10"/>
        <v>0.17880794701986755</v>
      </c>
      <c r="K83" s="17"/>
      <c r="L83" s="49">
        <v>13641.103444782168</v>
      </c>
      <c r="M83" s="54">
        <v>85.78</v>
      </c>
      <c r="N83" s="49">
        <v>14544.094777337374</v>
      </c>
      <c r="O83" s="54">
        <f>VLOOKUP(C83,'[1]Jan 2022 Apport Enroll'!$A:$M,13,FALSE)</f>
        <v>85.68</v>
      </c>
      <c r="P83" s="49">
        <v>13718.556956115777</v>
      </c>
    </row>
    <row r="84" spans="2:16" s="4" customFormat="1">
      <c r="B84" s="35">
        <v>5301410</v>
      </c>
      <c r="C84" s="24" t="s">
        <v>195</v>
      </c>
      <c r="D84" s="38" t="s">
        <v>354</v>
      </c>
      <c r="E84" s="45">
        <v>13063.68</v>
      </c>
      <c r="F84" s="16">
        <f t="shared" si="8"/>
        <v>6531.84</v>
      </c>
      <c r="G84" s="8">
        <v>0.17820119725507375</v>
      </c>
      <c r="H84" s="17">
        <f t="shared" si="11"/>
        <v>133112.35999999999</v>
      </c>
      <c r="I84" s="16">
        <f t="shared" si="9"/>
        <v>2612.7360000000003</v>
      </c>
      <c r="J84" s="8">
        <f t="shared" si="10"/>
        <v>0.17820119725507375</v>
      </c>
      <c r="K84" s="17"/>
      <c r="L84" s="49">
        <v>11710.325634890014</v>
      </c>
      <c r="M84" s="54">
        <v>12112.039999999999</v>
      </c>
      <c r="N84" s="49">
        <v>12288.420859739566</v>
      </c>
      <c r="O84" s="54">
        <f>VLOOKUP(C84,'[1]Jan 2022 Apport Enroll'!$A:$M,13,FALSE)</f>
        <v>12024.210000000001</v>
      </c>
      <c r="P84" s="49">
        <v>12168.20293557747</v>
      </c>
    </row>
    <row r="85" spans="2:16" s="4" customFormat="1">
      <c r="B85" s="35">
        <v>5302940</v>
      </c>
      <c r="C85" s="24" t="s">
        <v>214</v>
      </c>
      <c r="D85" s="38" t="s">
        <v>533</v>
      </c>
      <c r="E85" s="45">
        <v>8034.3700000000008</v>
      </c>
      <c r="F85" s="16">
        <f t="shared" si="8"/>
        <v>4017.1850000000004</v>
      </c>
      <c r="G85" s="8">
        <v>0.17810677433826827</v>
      </c>
      <c r="H85" s="17">
        <f t="shared" si="11"/>
        <v>141146.72999999998</v>
      </c>
      <c r="I85" s="16">
        <f t="shared" si="9"/>
        <v>1606.8740000000003</v>
      </c>
      <c r="J85" s="8">
        <f t="shared" si="10"/>
        <v>0.17810677433826827</v>
      </c>
      <c r="K85" s="17"/>
      <c r="L85" s="49">
        <v>11465.536778863805</v>
      </c>
      <c r="M85" s="54">
        <v>7515.42</v>
      </c>
      <c r="N85" s="49">
        <v>11968.18115022181</v>
      </c>
      <c r="O85" s="54">
        <f>VLOOKUP(C85,'[1]Jan 2022 Apport Enroll'!$A:$M,13,FALSE)</f>
        <v>7315.3799999999992</v>
      </c>
      <c r="P85" s="49">
        <v>12109.91075378176</v>
      </c>
    </row>
    <row r="86" spans="2:16" s="4" customFormat="1">
      <c r="B86" s="35">
        <v>5304470</v>
      </c>
      <c r="C86" s="24" t="s">
        <v>48</v>
      </c>
      <c r="D86" s="38" t="s">
        <v>339</v>
      </c>
      <c r="E86" s="45">
        <v>6707.9199999999992</v>
      </c>
      <c r="F86" s="16">
        <f t="shared" si="8"/>
        <v>3353.9599999999996</v>
      </c>
      <c r="G86" s="8">
        <v>0.17782426778242677</v>
      </c>
      <c r="H86" s="17">
        <f t="shared" si="11"/>
        <v>147854.65</v>
      </c>
      <c r="I86" s="16">
        <f t="shared" si="9"/>
        <v>1341.5839999999998</v>
      </c>
      <c r="J86" s="8">
        <f t="shared" si="10"/>
        <v>0.17782426778242677</v>
      </c>
      <c r="K86" s="17"/>
      <c r="L86" s="49">
        <v>10446.439526708727</v>
      </c>
      <c r="M86" s="54">
        <v>6267.9499999999989</v>
      </c>
      <c r="N86" s="49">
        <v>11152.843427276861</v>
      </c>
      <c r="O86" s="54">
        <f>VLOOKUP(C86,'[1]Jan 2022 Apport Enroll'!$A:$M,13,FALSE)</f>
        <v>6168.8799999999992</v>
      </c>
      <c r="P86" s="49">
        <v>11371.403447627446</v>
      </c>
    </row>
    <row r="87" spans="2:16" s="4" customFormat="1">
      <c r="B87" s="35">
        <v>5300960</v>
      </c>
      <c r="C87" s="24" t="s">
        <v>23</v>
      </c>
      <c r="D87" s="38" t="s">
        <v>414</v>
      </c>
      <c r="E87" s="45">
        <v>1621.0299999999997</v>
      </c>
      <c r="F87" s="16">
        <f t="shared" si="8"/>
        <v>810.51499999999987</v>
      </c>
      <c r="G87" s="8">
        <v>0.1772793053545586</v>
      </c>
      <c r="H87" s="17">
        <f t="shared" si="11"/>
        <v>149475.68</v>
      </c>
      <c r="I87" s="16">
        <f t="shared" si="9"/>
        <v>324.20599999999996</v>
      </c>
      <c r="J87" s="8">
        <f t="shared" si="10"/>
        <v>0.1772793053545586</v>
      </c>
      <c r="K87" s="17"/>
      <c r="L87" s="49">
        <v>9954.7323491853949</v>
      </c>
      <c r="M87" s="54">
        <v>1571.4199999999998</v>
      </c>
      <c r="N87" s="49">
        <v>11078.356371943848</v>
      </c>
      <c r="O87" s="54">
        <f>VLOOKUP(C87,'[1]Jan 2022 Apport Enroll'!$A:$M,13,FALSE)</f>
        <v>1567.21</v>
      </c>
      <c r="P87" s="49">
        <v>11072.199985962314</v>
      </c>
    </row>
    <row r="88" spans="2:16" s="4" customFormat="1">
      <c r="B88" s="35">
        <v>5310170</v>
      </c>
      <c r="C88" s="26" t="s">
        <v>297</v>
      </c>
      <c r="D88" s="40" t="s">
        <v>600</v>
      </c>
      <c r="E88" s="45">
        <v>1304.9899999999998</v>
      </c>
      <c r="F88" s="16">
        <f t="shared" si="8"/>
        <v>652.49499999999989</v>
      </c>
      <c r="G88" s="8">
        <v>0.17723577235772359</v>
      </c>
      <c r="H88" s="17">
        <f t="shared" si="11"/>
        <v>150780.66999999998</v>
      </c>
      <c r="I88" s="16">
        <f t="shared" si="9"/>
        <v>260.99799999999999</v>
      </c>
      <c r="J88" s="8">
        <f t="shared" si="10"/>
        <v>0.17723577235772359</v>
      </c>
      <c r="K88" s="17"/>
      <c r="L88" s="49">
        <v>10017.196361657945</v>
      </c>
      <c r="M88" s="54">
        <v>1238.0899999999999</v>
      </c>
      <c r="N88" s="49">
        <v>10688.148648321207</v>
      </c>
      <c r="O88" s="54">
        <f>VLOOKUP(C88,'[1]Jan 2022 Apport Enroll'!$A:$M,13,FALSE)</f>
        <v>1251.8999999999999</v>
      </c>
      <c r="P88" s="49">
        <v>10945.888545410975</v>
      </c>
    </row>
    <row r="89" spans="2:16" s="4" customFormat="1">
      <c r="B89" s="35">
        <v>5309360</v>
      </c>
      <c r="C89" s="24" t="s">
        <v>65</v>
      </c>
      <c r="D89" s="38" t="s">
        <v>444</v>
      </c>
      <c r="E89" s="45">
        <v>2432.02</v>
      </c>
      <c r="F89" s="16">
        <f t="shared" si="8"/>
        <v>1216.01</v>
      </c>
      <c r="G89" s="8">
        <v>0.17682663207955038</v>
      </c>
      <c r="H89" s="17">
        <f t="shared" si="11"/>
        <v>153212.68999999997</v>
      </c>
      <c r="I89" s="16">
        <f t="shared" si="9"/>
        <v>486.404</v>
      </c>
      <c r="J89" s="8">
        <f t="shared" si="10"/>
        <v>0.17682663207955038</v>
      </c>
      <c r="K89" s="17"/>
      <c r="L89" s="49">
        <v>11417.480592264867</v>
      </c>
      <c r="M89" s="54">
        <v>2442.8700000000003</v>
      </c>
      <c r="N89" s="49">
        <v>12262.996704695704</v>
      </c>
      <c r="O89" s="54">
        <f>VLOOKUP(C89,'[1]Jan 2022 Apport Enroll'!$A:$M,13,FALSE)</f>
        <v>2400.6899999999996</v>
      </c>
      <c r="P89" s="49">
        <v>11975.789523012136</v>
      </c>
    </row>
    <row r="90" spans="2:16" s="4" customFormat="1">
      <c r="B90" s="35">
        <v>5303130</v>
      </c>
      <c r="C90" s="24" t="s">
        <v>74</v>
      </c>
      <c r="D90" s="38" t="s">
        <v>452</v>
      </c>
      <c r="E90" s="45">
        <v>739.84</v>
      </c>
      <c r="F90" s="16">
        <f t="shared" si="8"/>
        <v>369.92</v>
      </c>
      <c r="G90" s="8">
        <v>0.17647058823529413</v>
      </c>
      <c r="H90" s="17">
        <f t="shared" si="11"/>
        <v>153952.52999999997</v>
      </c>
      <c r="I90" s="16">
        <f t="shared" si="9"/>
        <v>147.96800000000002</v>
      </c>
      <c r="J90" s="8">
        <f t="shared" si="10"/>
        <v>0.17647058823529413</v>
      </c>
      <c r="K90" s="17"/>
      <c r="L90" s="49">
        <v>10797.875973183391</v>
      </c>
      <c r="M90" s="54">
        <v>717.25999999999976</v>
      </c>
      <c r="N90" s="49">
        <v>11388.702353400444</v>
      </c>
      <c r="O90" s="54">
        <f>VLOOKUP(C90,'[1]Jan 2022 Apport Enroll'!$A:$M,13,FALSE)</f>
        <v>719.05000000000018</v>
      </c>
      <c r="P90" s="49">
        <v>11495.435602531114</v>
      </c>
    </row>
    <row r="91" spans="2:16" s="4" customFormat="1">
      <c r="B91" s="35">
        <v>5309750</v>
      </c>
      <c r="C91" s="24" t="s">
        <v>166</v>
      </c>
      <c r="D91" s="38" t="s">
        <v>391</v>
      </c>
      <c r="E91" s="45">
        <v>390.97999999999996</v>
      </c>
      <c r="F91" s="16">
        <f t="shared" si="8"/>
        <v>195.48999999999998</v>
      </c>
      <c r="G91" s="8">
        <v>0.17579908675799086</v>
      </c>
      <c r="H91" s="17">
        <f t="shared" si="11"/>
        <v>154343.50999999998</v>
      </c>
      <c r="I91" s="16">
        <f t="shared" si="9"/>
        <v>78.195999999999998</v>
      </c>
      <c r="J91" s="8">
        <f t="shared" si="10"/>
        <v>0.17579908675799086</v>
      </c>
      <c r="K91" s="17"/>
      <c r="L91" s="49">
        <v>12694.059824031921</v>
      </c>
      <c r="M91" s="54">
        <v>340.90999999999991</v>
      </c>
      <c r="N91" s="49">
        <v>13849.425244199354</v>
      </c>
      <c r="O91" s="54">
        <f>VLOOKUP(C91,'[1]Jan 2022 Apport Enroll'!$A:$M,13,FALSE)</f>
        <v>324.11</v>
      </c>
      <c r="P91" s="49">
        <v>14632.166702662675</v>
      </c>
    </row>
    <row r="92" spans="2:16" s="4" customFormat="1">
      <c r="B92" s="35">
        <v>5309330</v>
      </c>
      <c r="C92" s="24" t="s">
        <v>269</v>
      </c>
      <c r="D92" s="38" t="s">
        <v>574</v>
      </c>
      <c r="E92" s="45">
        <v>505.81</v>
      </c>
      <c r="F92" s="16">
        <f t="shared" si="8"/>
        <v>252.905</v>
      </c>
      <c r="G92" s="8">
        <v>0.1752988047808765</v>
      </c>
      <c r="H92" s="17">
        <f t="shared" si="11"/>
        <v>154849.31999999998</v>
      </c>
      <c r="I92" s="16">
        <f t="shared" si="9"/>
        <v>101.16200000000001</v>
      </c>
      <c r="J92" s="8">
        <f t="shared" si="10"/>
        <v>0.1752988047808765</v>
      </c>
      <c r="K92" s="17"/>
      <c r="L92" s="49">
        <v>11915.996026175837</v>
      </c>
      <c r="M92" s="54">
        <v>477.28000000000003</v>
      </c>
      <c r="N92" s="49">
        <v>12451.273822494131</v>
      </c>
      <c r="O92" s="54">
        <f>VLOOKUP(C92,'[1]Jan 2022 Apport Enroll'!$A:$M,13,FALSE)</f>
        <v>451.68</v>
      </c>
      <c r="P92" s="49">
        <v>11235.645412681542</v>
      </c>
    </row>
    <row r="93" spans="2:16" s="4" customFormat="1">
      <c r="B93" s="35">
        <v>5307050</v>
      </c>
      <c r="C93" s="24" t="s">
        <v>84</v>
      </c>
      <c r="D93" s="38" t="s">
        <v>374</v>
      </c>
      <c r="E93" s="45">
        <v>178.21</v>
      </c>
      <c r="F93" s="16">
        <f t="shared" si="8"/>
        <v>89.105000000000004</v>
      </c>
      <c r="G93" s="8">
        <v>0.17241379310344829</v>
      </c>
      <c r="H93" s="17">
        <f t="shared" si="11"/>
        <v>155027.52999999997</v>
      </c>
      <c r="I93" s="16">
        <f t="shared" si="9"/>
        <v>35.642000000000003</v>
      </c>
      <c r="J93" s="8">
        <f t="shared" si="10"/>
        <v>0.17241379310344829</v>
      </c>
      <c r="K93" s="17"/>
      <c r="L93" s="49">
        <v>18605.29195892486</v>
      </c>
      <c r="M93" s="54">
        <v>180.68</v>
      </c>
      <c r="N93" s="49">
        <v>18572.799479743193</v>
      </c>
      <c r="O93" s="54">
        <f>VLOOKUP(C93,'[1]Jan 2022 Apport Enroll'!$A:$M,13,FALSE)</f>
        <v>174.77</v>
      </c>
      <c r="P93" s="49">
        <v>17190.361160382214</v>
      </c>
    </row>
    <row r="94" spans="2:16" s="4" customFormat="1">
      <c r="B94" s="35">
        <v>5301140</v>
      </c>
      <c r="C94" s="24" t="s">
        <v>165</v>
      </c>
      <c r="D94" s="38" t="s">
        <v>318</v>
      </c>
      <c r="E94" s="45">
        <v>3516.0600000000004</v>
      </c>
      <c r="F94" s="16">
        <f t="shared" si="8"/>
        <v>1758.0300000000002</v>
      </c>
      <c r="G94" s="8">
        <v>0.1723489932885906</v>
      </c>
      <c r="H94" s="17">
        <f t="shared" si="11"/>
        <v>158543.58999999997</v>
      </c>
      <c r="I94" s="16">
        <f t="shared" si="9"/>
        <v>703.2120000000001</v>
      </c>
      <c r="J94" s="8">
        <f t="shared" si="10"/>
        <v>0.1723489932885906</v>
      </c>
      <c r="K94" s="17"/>
      <c r="L94" s="49">
        <v>11129.729012019134</v>
      </c>
      <c r="M94" s="54">
        <v>3359.12</v>
      </c>
      <c r="N94" s="49">
        <v>11636.776417633189</v>
      </c>
      <c r="O94" s="54">
        <f>VLOOKUP(C94,'[1]Jan 2022 Apport Enroll'!$A:$M,13,FALSE)</f>
        <v>3375.91</v>
      </c>
      <c r="P94" s="49">
        <v>11736.246330619007</v>
      </c>
    </row>
    <row r="95" spans="2:16" s="4" customFormat="1">
      <c r="B95" s="35">
        <v>5306510</v>
      </c>
      <c r="C95" s="24" t="s">
        <v>54</v>
      </c>
      <c r="D95" s="38" t="s">
        <v>432</v>
      </c>
      <c r="E95" s="45">
        <v>26.4</v>
      </c>
      <c r="F95" s="16">
        <f t="shared" si="8"/>
        <v>13.2</v>
      </c>
      <c r="G95" s="8">
        <v>0.171875</v>
      </c>
      <c r="H95" s="17">
        <f t="shared" si="11"/>
        <v>158569.98999999996</v>
      </c>
      <c r="I95" s="16">
        <f t="shared" si="9"/>
        <v>5.28</v>
      </c>
      <c r="J95" s="8">
        <f t="shared" si="10"/>
        <v>0.171875</v>
      </c>
      <c r="K95" s="17"/>
      <c r="L95" s="49">
        <v>21177.987121212122</v>
      </c>
      <c r="M95" s="54">
        <v>28.7</v>
      </c>
      <c r="N95" s="49">
        <v>20648.203832752613</v>
      </c>
      <c r="O95" s="54">
        <f>VLOOKUP(C95,'[1]Jan 2022 Apport Enroll'!$A:$M,13,FALSE)</f>
        <v>22</v>
      </c>
      <c r="P95" s="49">
        <v>39111.175454545453</v>
      </c>
    </row>
    <row r="96" spans="2:16" s="4" customFormat="1">
      <c r="B96" s="35">
        <v>5306900</v>
      </c>
      <c r="C96" s="24" t="s">
        <v>10</v>
      </c>
      <c r="D96" s="38" t="s">
        <v>408</v>
      </c>
      <c r="E96" s="45">
        <v>2661.1599999999994</v>
      </c>
      <c r="F96" s="16">
        <f t="shared" si="8"/>
        <v>1330.5799999999997</v>
      </c>
      <c r="G96" s="8">
        <v>0.17136218414173685</v>
      </c>
      <c r="H96" s="17">
        <f t="shared" si="11"/>
        <v>161231.14999999997</v>
      </c>
      <c r="I96" s="16">
        <f t="shared" si="9"/>
        <v>532.23199999999986</v>
      </c>
      <c r="J96" s="8">
        <f t="shared" si="10"/>
        <v>0.17136218414173685</v>
      </c>
      <c r="K96" s="17"/>
      <c r="L96" s="49">
        <v>10749.431330697893</v>
      </c>
      <c r="M96" s="54">
        <v>2517.3099999999995</v>
      </c>
      <c r="N96" s="49">
        <v>11687.307629970088</v>
      </c>
      <c r="O96" s="54">
        <f>VLOOKUP(C96,'[1]Jan 2022 Apport Enroll'!$A:$M,13,FALSE)</f>
        <v>2455.8000000000002</v>
      </c>
      <c r="P96" s="49">
        <v>11646.289449466567</v>
      </c>
    </row>
    <row r="97" spans="2:16" s="4" customFormat="1">
      <c r="B97" s="35">
        <v>5305400</v>
      </c>
      <c r="C97" s="24" t="s">
        <v>189</v>
      </c>
      <c r="D97" s="38" t="s">
        <v>359</v>
      </c>
      <c r="E97" s="45">
        <v>6965.2000000000007</v>
      </c>
      <c r="F97" s="16">
        <f t="shared" si="8"/>
        <v>3482.6000000000004</v>
      </c>
      <c r="G97" s="8">
        <v>0.17050028752156413</v>
      </c>
      <c r="H97" s="17">
        <f t="shared" si="11"/>
        <v>168196.34999999998</v>
      </c>
      <c r="I97" s="16">
        <f t="shared" si="9"/>
        <v>1393.0400000000002</v>
      </c>
      <c r="J97" s="8">
        <f t="shared" si="10"/>
        <v>0.17050028752156413</v>
      </c>
      <c r="K97" s="17"/>
      <c r="L97" s="49">
        <v>11672.477770918278</v>
      </c>
      <c r="M97" s="54">
        <v>6649.7699999999986</v>
      </c>
      <c r="N97" s="49">
        <v>12494.594342360717</v>
      </c>
      <c r="O97" s="54">
        <f>VLOOKUP(C97,'[1]Jan 2022 Apport Enroll'!$A:$M,13,FALSE)</f>
        <v>6582.57</v>
      </c>
      <c r="P97" s="49">
        <v>12637.132334331423</v>
      </c>
    </row>
    <row r="98" spans="2:16" s="4" customFormat="1">
      <c r="B98" s="35">
        <v>5309660</v>
      </c>
      <c r="C98" s="24" t="s">
        <v>25</v>
      </c>
      <c r="D98" s="38" t="s">
        <v>306</v>
      </c>
      <c r="E98" s="45">
        <v>7827.72</v>
      </c>
      <c r="F98" s="16">
        <f t="shared" si="8"/>
        <v>3913.86</v>
      </c>
      <c r="G98" s="8">
        <v>0.1696098714797139</v>
      </c>
      <c r="H98" s="17">
        <f t="shared" si="11"/>
        <v>176024.06999999998</v>
      </c>
      <c r="I98" s="16">
        <f t="shared" si="9"/>
        <v>1565.5440000000001</v>
      </c>
      <c r="J98" s="8">
        <f t="shared" si="10"/>
        <v>0.1696098714797139</v>
      </c>
      <c r="K98" s="17"/>
      <c r="L98" s="49">
        <v>10900.481444149766</v>
      </c>
      <c r="M98" s="54">
        <v>7404.87</v>
      </c>
      <c r="N98" s="49">
        <v>11749.641751982144</v>
      </c>
      <c r="O98" s="54">
        <f>VLOOKUP(C98,'[1]Jan 2022 Apport Enroll'!$A:$M,13,FALSE)</f>
        <v>7292.5</v>
      </c>
      <c r="P98" s="49">
        <v>11728.775090846757</v>
      </c>
    </row>
    <row r="99" spans="2:16" s="4" customFormat="1">
      <c r="B99" s="35">
        <v>5302160</v>
      </c>
      <c r="C99" s="24" t="s">
        <v>270</v>
      </c>
      <c r="D99" s="38" t="s">
        <v>575</v>
      </c>
      <c r="E99" s="45">
        <v>14.3</v>
      </c>
      <c r="F99" s="16">
        <f t="shared" si="8"/>
        <v>7.15</v>
      </c>
      <c r="G99" s="8">
        <v>0.16923076923076924</v>
      </c>
      <c r="H99" s="17">
        <f t="shared" si="11"/>
        <v>176038.36999999997</v>
      </c>
      <c r="I99" s="16">
        <f t="shared" si="9"/>
        <v>2.8600000000000003</v>
      </c>
      <c r="J99" s="8">
        <f t="shared" si="10"/>
        <v>0.16923076923076924</v>
      </c>
      <c r="K99" s="17"/>
      <c r="L99" s="49">
        <v>34097.818181818184</v>
      </c>
      <c r="M99" s="54">
        <v>28.4</v>
      </c>
      <c r="N99" s="49">
        <v>21810.6838028169</v>
      </c>
      <c r="O99" s="54">
        <f>VLOOKUP(C99,'[1]Jan 2022 Apport Enroll'!$A:$M,13,FALSE)</f>
        <v>17.600000000000001</v>
      </c>
      <c r="P99" s="49">
        <v>29343.818749999999</v>
      </c>
    </row>
    <row r="100" spans="2:16" s="4" customFormat="1">
      <c r="B100" s="35">
        <v>5309870</v>
      </c>
      <c r="C100" s="24" t="s">
        <v>208</v>
      </c>
      <c r="D100" s="38" t="s">
        <v>392</v>
      </c>
      <c r="E100" s="45">
        <v>360.05</v>
      </c>
      <c r="F100" s="16">
        <f t="shared" si="8"/>
        <v>180.02500000000001</v>
      </c>
      <c r="G100" s="8">
        <v>0.16901408450704225</v>
      </c>
      <c r="H100" s="17">
        <f t="shared" si="11"/>
        <v>176398.41999999995</v>
      </c>
      <c r="I100" s="16">
        <f t="shared" si="9"/>
        <v>72.010000000000005</v>
      </c>
      <c r="J100" s="8">
        <f t="shared" si="10"/>
        <v>0.16901408450704225</v>
      </c>
      <c r="K100" s="17"/>
      <c r="L100" s="49">
        <v>14483.710373559226</v>
      </c>
      <c r="M100" s="54">
        <v>348.75</v>
      </c>
      <c r="N100" s="49">
        <v>13556.436559139785</v>
      </c>
      <c r="O100" s="54">
        <f>VLOOKUP(C100,'[1]Jan 2022 Apport Enroll'!$A:$M,13,FALSE)</f>
        <v>358.58</v>
      </c>
      <c r="P100" s="49">
        <v>13712.316135869267</v>
      </c>
    </row>
    <row r="101" spans="2:16" s="4" customFormat="1">
      <c r="B101" s="35">
        <v>5301050</v>
      </c>
      <c r="C101" s="24" t="s">
        <v>147</v>
      </c>
      <c r="D101" s="38" t="s">
        <v>488</v>
      </c>
      <c r="E101" s="45">
        <v>86.1</v>
      </c>
      <c r="F101" s="16">
        <f t="shared" si="8"/>
        <v>43.05</v>
      </c>
      <c r="G101" s="8">
        <v>0.16883116883116883</v>
      </c>
      <c r="H101" s="17">
        <f t="shared" si="11"/>
        <v>176484.51999999996</v>
      </c>
      <c r="I101" s="16">
        <f t="shared" si="9"/>
        <v>17.22</v>
      </c>
      <c r="J101" s="8">
        <f t="shared" si="10"/>
        <v>0.16883116883116883</v>
      </c>
      <c r="K101" s="17"/>
      <c r="L101" s="49">
        <v>12079.19268292683</v>
      </c>
      <c r="M101" s="54">
        <v>87.2</v>
      </c>
      <c r="N101" s="49">
        <v>12840.621903669724</v>
      </c>
      <c r="O101" s="54">
        <f>VLOOKUP(C101,'[1]Jan 2022 Apport Enroll'!$A:$M,13,FALSE)</f>
        <v>86.8</v>
      </c>
      <c r="P101" s="49">
        <v>19559.229262672812</v>
      </c>
    </row>
    <row r="102" spans="2:16" s="4" customFormat="1">
      <c r="B102" s="35">
        <v>5306360</v>
      </c>
      <c r="C102" s="24" t="s">
        <v>59</v>
      </c>
      <c r="D102" s="38" t="s">
        <v>438</v>
      </c>
      <c r="E102" s="45">
        <v>46.499999999999993</v>
      </c>
      <c r="F102" s="16">
        <f t="shared" si="8"/>
        <v>23.249999999999996</v>
      </c>
      <c r="G102" s="8">
        <v>0.16842105263157894</v>
      </c>
      <c r="H102" s="17">
        <f t="shared" si="11"/>
        <v>176531.01999999996</v>
      </c>
      <c r="I102" s="16">
        <f t="shared" si="9"/>
        <v>9.2999999999999989</v>
      </c>
      <c r="J102" s="8">
        <f t="shared" si="10"/>
        <v>0.16842105263157894</v>
      </c>
      <c r="K102" s="17"/>
      <c r="L102" s="49">
        <v>22123.485376344088</v>
      </c>
      <c r="M102" s="54">
        <v>43.98</v>
      </c>
      <c r="N102" s="49">
        <v>24434.398362892221</v>
      </c>
      <c r="O102" s="54">
        <f>VLOOKUP(C102,'[1]Jan 2022 Apport Enroll'!$A:$M,13,FALSE)</f>
        <v>33.4</v>
      </c>
      <c r="P102" s="49">
        <v>31566.820958083834</v>
      </c>
    </row>
    <row r="103" spans="2:16" s="4" customFormat="1">
      <c r="B103" s="35">
        <v>5307560</v>
      </c>
      <c r="C103" s="24" t="s">
        <v>251</v>
      </c>
      <c r="D103" s="38" t="s">
        <v>591</v>
      </c>
      <c r="E103" s="45">
        <v>188.45999999999998</v>
      </c>
      <c r="F103" s="16">
        <f t="shared" si="8"/>
        <v>94.22999999999999</v>
      </c>
      <c r="G103" s="8">
        <v>0.16814159292035399</v>
      </c>
      <c r="H103" s="17">
        <f t="shared" ref="H103:H134" si="13">H102+E103</f>
        <v>176719.47999999995</v>
      </c>
      <c r="I103" s="16">
        <f t="shared" si="9"/>
        <v>37.692</v>
      </c>
      <c r="J103" s="8">
        <f t="shared" si="10"/>
        <v>0.16814159292035399</v>
      </c>
      <c r="K103" s="17"/>
      <c r="L103" s="49">
        <v>16619.619017298101</v>
      </c>
      <c r="M103" s="54">
        <v>170.08999999999997</v>
      </c>
      <c r="N103" s="49">
        <v>18496.20888941149</v>
      </c>
      <c r="O103" s="54">
        <f>VLOOKUP(C103,'[1]Jan 2022 Apport Enroll'!$A:$M,13,FALSE)</f>
        <v>153.38</v>
      </c>
      <c r="P103" s="49">
        <v>19563.635806493676</v>
      </c>
    </row>
    <row r="104" spans="2:16" s="4" customFormat="1">
      <c r="B104" s="35">
        <v>5308520</v>
      </c>
      <c r="C104" s="24" t="s">
        <v>41</v>
      </c>
      <c r="D104" s="38" t="s">
        <v>548</v>
      </c>
      <c r="E104" s="45">
        <v>906.44</v>
      </c>
      <c r="F104" s="16">
        <f t="shared" si="8"/>
        <v>453.22</v>
      </c>
      <c r="G104" s="8">
        <v>0.16787564766839377</v>
      </c>
      <c r="H104" s="17">
        <f t="shared" si="13"/>
        <v>177625.91999999995</v>
      </c>
      <c r="I104" s="16">
        <f t="shared" si="9"/>
        <v>181.28800000000001</v>
      </c>
      <c r="J104" s="8">
        <f t="shared" si="10"/>
        <v>0.16787564766839377</v>
      </c>
      <c r="K104" s="17"/>
      <c r="L104" s="49">
        <v>10795.038325757911</v>
      </c>
      <c r="M104" s="54">
        <v>819.99000000000012</v>
      </c>
      <c r="N104" s="49">
        <v>11490.296784107122</v>
      </c>
      <c r="O104" s="54">
        <f>VLOOKUP(C104,'[1]Jan 2022 Apport Enroll'!$A:$M,13,FALSE)</f>
        <v>783.81000000000006</v>
      </c>
      <c r="P104" s="49">
        <v>10219.912644646023</v>
      </c>
    </row>
    <row r="105" spans="2:16" s="4" customFormat="1">
      <c r="B105" s="35">
        <v>5305020</v>
      </c>
      <c r="C105" s="24" t="s">
        <v>185</v>
      </c>
      <c r="D105" s="38" t="s">
        <v>518</v>
      </c>
      <c r="E105" s="45">
        <v>690.76</v>
      </c>
      <c r="F105" s="16">
        <f t="shared" si="8"/>
        <v>345.38</v>
      </c>
      <c r="G105" s="8">
        <v>0.1676829268292683</v>
      </c>
      <c r="H105" s="17">
        <f t="shared" si="13"/>
        <v>178316.67999999996</v>
      </c>
      <c r="I105" s="16">
        <f t="shared" si="9"/>
        <v>138.15200000000002</v>
      </c>
      <c r="J105" s="8">
        <f t="shared" si="10"/>
        <v>0.1676829268292683</v>
      </c>
      <c r="K105" s="17"/>
      <c r="L105" s="49">
        <v>10809.747640280273</v>
      </c>
      <c r="M105" s="54">
        <v>679.99999999999989</v>
      </c>
      <c r="N105" s="49">
        <v>11560.88623529412</v>
      </c>
      <c r="O105" s="54">
        <f>VLOOKUP(C105,'[1]Jan 2022 Apport Enroll'!$A:$M,13,FALSE)</f>
        <v>716.15</v>
      </c>
      <c r="P105" s="49">
        <v>10601.490902743839</v>
      </c>
    </row>
    <row r="106" spans="2:16" s="4" customFormat="1">
      <c r="B106" s="35">
        <v>5306570</v>
      </c>
      <c r="C106" s="24" t="s">
        <v>13</v>
      </c>
      <c r="D106" s="38" t="s">
        <v>372</v>
      </c>
      <c r="E106" s="45">
        <v>18405.609999999997</v>
      </c>
      <c r="F106" s="16">
        <f t="shared" si="8"/>
        <v>9202.8049999999985</v>
      </c>
      <c r="G106" s="8">
        <v>0.16699138638228056</v>
      </c>
      <c r="H106" s="17">
        <f t="shared" si="13"/>
        <v>196722.28999999995</v>
      </c>
      <c r="I106" s="16">
        <f t="shared" si="9"/>
        <v>3681.1219999999994</v>
      </c>
      <c r="J106" s="8">
        <f t="shared" si="10"/>
        <v>0.16699138638228056</v>
      </c>
      <c r="K106" s="17"/>
      <c r="L106" s="49">
        <v>10729.437223216184</v>
      </c>
      <c r="M106" s="54">
        <v>18232.68</v>
      </c>
      <c r="N106" s="49">
        <v>11364.717439235483</v>
      </c>
      <c r="O106" s="54">
        <f>VLOOKUP(C106,'[1]Jan 2022 Apport Enroll'!$A:$M,13,FALSE)</f>
        <v>18091.530000000002</v>
      </c>
      <c r="P106" s="49">
        <v>11609.74957894661</v>
      </c>
    </row>
    <row r="107" spans="2:16" s="4" customFormat="1">
      <c r="B107" s="35">
        <v>5305250</v>
      </c>
      <c r="C107" s="24" t="s">
        <v>157</v>
      </c>
      <c r="D107" s="38" t="s">
        <v>496</v>
      </c>
      <c r="E107" s="45">
        <v>537.79999999999995</v>
      </c>
      <c r="F107" s="16">
        <f t="shared" si="8"/>
        <v>268.89999999999998</v>
      </c>
      <c r="G107" s="8">
        <v>0.16693679092382496</v>
      </c>
      <c r="H107" s="17">
        <f t="shared" si="13"/>
        <v>197260.08999999994</v>
      </c>
      <c r="I107" s="16">
        <f t="shared" si="9"/>
        <v>107.56</v>
      </c>
      <c r="J107" s="8">
        <f t="shared" si="10"/>
        <v>0.16693679092382496</v>
      </c>
      <c r="K107" s="17"/>
      <c r="L107" s="49">
        <v>9747.0825957605066</v>
      </c>
      <c r="M107" s="54">
        <v>558.88</v>
      </c>
      <c r="N107" s="49">
        <v>12629.599323647295</v>
      </c>
      <c r="O107" s="54">
        <f>VLOOKUP(C107,'[1]Jan 2022 Apport Enroll'!$A:$M,13,FALSE)</f>
        <v>576.91999999999996</v>
      </c>
      <c r="P107" s="49">
        <v>12431.153834153783</v>
      </c>
    </row>
    <row r="108" spans="2:16" s="4" customFormat="1">
      <c r="B108" s="35">
        <v>5300450</v>
      </c>
      <c r="C108" s="24" t="s">
        <v>1</v>
      </c>
      <c r="D108" s="38" t="s">
        <v>400</v>
      </c>
      <c r="E108" s="45">
        <v>12.5</v>
      </c>
      <c r="F108" s="16">
        <f t="shared" si="8"/>
        <v>6.25</v>
      </c>
      <c r="G108" s="8">
        <v>0.16666666666666666</v>
      </c>
      <c r="H108" s="17">
        <f t="shared" si="13"/>
        <v>197272.58999999994</v>
      </c>
      <c r="I108" s="16">
        <f t="shared" si="9"/>
        <v>2.5</v>
      </c>
      <c r="J108" s="8">
        <f t="shared" si="10"/>
        <v>0.16666666666666666</v>
      </c>
      <c r="K108" s="17"/>
      <c r="L108" s="49">
        <v>32379.320800000001</v>
      </c>
      <c r="M108" s="54">
        <v>16.399999999999999</v>
      </c>
      <c r="N108" s="49">
        <v>26966.803658536588</v>
      </c>
      <c r="O108" s="54">
        <f>VLOOKUP(C108,'[1]Jan 2022 Apport Enroll'!$A:$M,13,FALSE)</f>
        <v>11.8</v>
      </c>
      <c r="P108" s="49">
        <v>35783.731355932199</v>
      </c>
    </row>
    <row r="109" spans="2:16" s="4" customFormat="1">
      <c r="B109" s="35">
        <v>5305640</v>
      </c>
      <c r="C109" s="24" t="s">
        <v>240</v>
      </c>
      <c r="D109" s="38" t="s">
        <v>349</v>
      </c>
      <c r="E109" s="45">
        <v>1412.09</v>
      </c>
      <c r="F109" s="16">
        <f t="shared" si="8"/>
        <v>706.04499999999996</v>
      </c>
      <c r="G109" s="8">
        <v>0.16511085180863477</v>
      </c>
      <c r="H109" s="17">
        <f t="shared" si="13"/>
        <v>198684.67999999993</v>
      </c>
      <c r="I109" s="16">
        <f t="shared" si="9"/>
        <v>282.41800000000001</v>
      </c>
      <c r="J109" s="8">
        <f t="shared" si="10"/>
        <v>0.16511085180863477</v>
      </c>
      <c r="K109" s="17"/>
      <c r="L109" s="49">
        <v>10150.57828467024</v>
      </c>
      <c r="M109" s="54">
        <v>1336.2799999999997</v>
      </c>
      <c r="N109" s="49">
        <v>10687.051508665851</v>
      </c>
      <c r="O109" s="54">
        <f>VLOOKUP(C109,'[1]Jan 2022 Apport Enroll'!$A:$M,13,FALSE)</f>
        <v>1390.8799999999997</v>
      </c>
      <c r="P109" s="49">
        <v>10808.453346083057</v>
      </c>
    </row>
    <row r="110" spans="2:16" s="4" customFormat="1">
      <c r="B110" s="35">
        <v>5308070</v>
      </c>
      <c r="C110" s="24" t="s">
        <v>69</v>
      </c>
      <c r="D110" s="38" t="s">
        <v>448</v>
      </c>
      <c r="E110" s="45">
        <v>535.32000000000005</v>
      </c>
      <c r="F110" s="16">
        <f t="shared" si="8"/>
        <v>267.66000000000003</v>
      </c>
      <c r="G110" s="8">
        <v>0.16314779270633398</v>
      </c>
      <c r="H110" s="17">
        <f t="shared" si="13"/>
        <v>199219.99999999994</v>
      </c>
      <c r="I110" s="16">
        <f t="shared" si="9"/>
        <v>107.06400000000002</v>
      </c>
      <c r="J110" s="8">
        <f t="shared" si="10"/>
        <v>0.16314779270633398</v>
      </c>
      <c r="K110" s="17"/>
      <c r="L110" s="49">
        <v>12203.770193529106</v>
      </c>
      <c r="M110" s="54">
        <v>547.74000000000012</v>
      </c>
      <c r="N110" s="49">
        <v>12352.92459926242</v>
      </c>
      <c r="O110" s="54">
        <f>VLOOKUP(C110,'[1]Jan 2022 Apport Enroll'!$A:$M,13,FALSE)</f>
        <v>553.48</v>
      </c>
      <c r="P110" s="49">
        <v>12661.408614584085</v>
      </c>
    </row>
    <row r="111" spans="2:16" s="4" customFormat="1">
      <c r="B111" s="35">
        <v>5303240</v>
      </c>
      <c r="C111" s="24" t="s">
        <v>136</v>
      </c>
      <c r="D111" s="38" t="s">
        <v>509</v>
      </c>
      <c r="E111" s="45">
        <v>217.97000000000003</v>
      </c>
      <c r="F111" s="16">
        <f t="shared" si="8"/>
        <v>108.98500000000001</v>
      </c>
      <c r="G111" s="8">
        <v>0.16181229773462782</v>
      </c>
      <c r="H111" s="17">
        <f t="shared" si="13"/>
        <v>199437.96999999994</v>
      </c>
      <c r="I111" s="16">
        <f t="shared" si="9"/>
        <v>43.594000000000008</v>
      </c>
      <c r="J111" s="8">
        <f t="shared" si="10"/>
        <v>0.16181229773462782</v>
      </c>
      <c r="K111" s="17"/>
      <c r="L111" s="49">
        <v>10272.601596549983</v>
      </c>
      <c r="M111" s="54">
        <v>195.4</v>
      </c>
      <c r="N111" s="49">
        <v>10551.32297850563</v>
      </c>
      <c r="O111" s="54">
        <f>VLOOKUP(C111,'[1]Jan 2022 Apport Enroll'!$A:$M,13,FALSE)</f>
        <v>214.6</v>
      </c>
      <c r="P111" s="49">
        <v>10246.746831314071</v>
      </c>
    </row>
    <row r="112" spans="2:16" s="4" customFormat="1">
      <c r="B112" s="35">
        <v>5308730</v>
      </c>
      <c r="C112" s="24" t="s">
        <v>83</v>
      </c>
      <c r="D112" s="38" t="s">
        <v>454</v>
      </c>
      <c r="E112" s="45">
        <v>173.45000000000002</v>
      </c>
      <c r="F112" s="16">
        <f t="shared" si="8"/>
        <v>86.725000000000009</v>
      </c>
      <c r="G112" s="8">
        <v>0.16129032258064516</v>
      </c>
      <c r="H112" s="17">
        <f t="shared" si="13"/>
        <v>199611.41999999995</v>
      </c>
      <c r="I112" s="16">
        <f t="shared" si="9"/>
        <v>34.690000000000005</v>
      </c>
      <c r="J112" s="8">
        <f t="shared" si="10"/>
        <v>0.16129032258064516</v>
      </c>
      <c r="K112" s="17"/>
      <c r="L112" s="49">
        <v>15204.176131449985</v>
      </c>
      <c r="M112" s="54">
        <v>169.52</v>
      </c>
      <c r="N112" s="49">
        <v>16654.553563001413</v>
      </c>
      <c r="O112" s="54">
        <f>VLOOKUP(C112,'[1]Jan 2022 Apport Enroll'!$A:$M,13,FALSE)</f>
        <v>158.76999999999998</v>
      </c>
      <c r="P112" s="49">
        <v>17901.643698431693</v>
      </c>
    </row>
    <row r="113" spans="2:16" s="4" customFormat="1">
      <c r="B113" s="35">
        <v>5300003</v>
      </c>
      <c r="C113" s="24" t="s">
        <v>40</v>
      </c>
      <c r="D113" s="38" t="s">
        <v>429</v>
      </c>
      <c r="E113" s="45">
        <v>5105.46</v>
      </c>
      <c r="F113" s="16">
        <f t="shared" si="8"/>
        <v>2552.73</v>
      </c>
      <c r="G113" s="8">
        <v>0.16047575480329368</v>
      </c>
      <c r="H113" s="17">
        <f t="shared" si="13"/>
        <v>204716.87999999995</v>
      </c>
      <c r="I113" s="16">
        <f t="shared" si="9"/>
        <v>1021.0920000000001</v>
      </c>
      <c r="J113" s="8">
        <f t="shared" si="10"/>
        <v>0.16047575480329368</v>
      </c>
      <c r="K113" s="17"/>
      <c r="L113" s="49">
        <v>10347.9076929405</v>
      </c>
      <c r="M113" s="54">
        <v>4777.8199999999988</v>
      </c>
      <c r="N113" s="49">
        <v>11222.326600834693</v>
      </c>
      <c r="O113" s="54">
        <f>VLOOKUP(C113,'[1]Jan 2022 Apport Enroll'!$A:$M,13,FALSE)</f>
        <v>4788.51</v>
      </c>
      <c r="P113" s="49">
        <v>11410.493117900975</v>
      </c>
    </row>
    <row r="114" spans="2:16" s="4" customFormat="1">
      <c r="B114" s="35">
        <v>5301660</v>
      </c>
      <c r="C114" s="24" t="s">
        <v>187</v>
      </c>
      <c r="D114" s="38" t="s">
        <v>540</v>
      </c>
      <c r="E114" s="45">
        <v>512.32999999999993</v>
      </c>
      <c r="F114" s="16">
        <f t="shared" si="8"/>
        <v>256.16499999999996</v>
      </c>
      <c r="G114" s="8">
        <v>0.15860215053763441</v>
      </c>
      <c r="H114" s="17">
        <f t="shared" si="13"/>
        <v>205229.20999999993</v>
      </c>
      <c r="I114" s="16">
        <f t="shared" si="9"/>
        <v>102.46599999999999</v>
      </c>
      <c r="J114" s="8">
        <f t="shared" si="10"/>
        <v>0.15860215053763441</v>
      </c>
      <c r="K114" s="17"/>
      <c r="L114" s="49">
        <v>14347.586477465698</v>
      </c>
      <c r="M114" s="54">
        <v>496.47999999999996</v>
      </c>
      <c r="N114" s="49">
        <v>15712.106973090558</v>
      </c>
      <c r="O114" s="54">
        <f>VLOOKUP(C114,'[1]Jan 2022 Apport Enroll'!$A:$M,13,FALSE)</f>
        <v>487.69000000000005</v>
      </c>
      <c r="P114" s="49">
        <v>14964.051549139824</v>
      </c>
    </row>
    <row r="115" spans="2:16" s="4" customFormat="1">
      <c r="B115" s="35">
        <v>5302490</v>
      </c>
      <c r="C115" s="24" t="s">
        <v>82</v>
      </c>
      <c r="D115" s="38" t="s">
        <v>322</v>
      </c>
      <c r="E115" s="45">
        <v>1535.8500000000001</v>
      </c>
      <c r="F115" s="16">
        <f t="shared" si="8"/>
        <v>767.92500000000007</v>
      </c>
      <c r="G115" s="8">
        <v>0.15806246016571066</v>
      </c>
      <c r="H115" s="17">
        <f t="shared" si="13"/>
        <v>206765.05999999994</v>
      </c>
      <c r="I115" s="16">
        <f t="shared" si="9"/>
        <v>307.17000000000007</v>
      </c>
      <c r="J115" s="8">
        <f t="shared" si="10"/>
        <v>0.15806246016571066</v>
      </c>
      <c r="K115" s="17"/>
      <c r="L115" s="49">
        <v>10862.977406647782</v>
      </c>
      <c r="M115" s="54">
        <v>1525.51</v>
      </c>
      <c r="N115" s="49">
        <v>11819.7918532163</v>
      </c>
      <c r="O115" s="54">
        <f>VLOOKUP(C115,'[1]Jan 2022 Apport Enroll'!$A:$M,13,FALSE)</f>
        <v>1559.33</v>
      </c>
      <c r="P115" s="49">
        <v>11976.474710292241</v>
      </c>
    </row>
    <row r="116" spans="2:16" s="4" customFormat="1">
      <c r="B116" s="35">
        <v>5301860</v>
      </c>
      <c r="C116" s="24" t="s">
        <v>170</v>
      </c>
      <c r="D116" s="38" t="s">
        <v>503</v>
      </c>
      <c r="E116" s="45">
        <v>94.159999999999982</v>
      </c>
      <c r="F116" s="16">
        <f t="shared" si="8"/>
        <v>47.079999999999991</v>
      </c>
      <c r="G116" s="8">
        <v>0.15789473684210525</v>
      </c>
      <c r="H116" s="17">
        <f t="shared" si="13"/>
        <v>206859.21999999994</v>
      </c>
      <c r="I116" s="16">
        <f t="shared" si="9"/>
        <v>18.831999999999997</v>
      </c>
      <c r="J116" s="8">
        <f t="shared" si="10"/>
        <v>0.15789473684210525</v>
      </c>
      <c r="K116" s="17"/>
      <c r="L116" s="49">
        <v>26239.63413338998</v>
      </c>
      <c r="M116" s="54">
        <v>84.27000000000001</v>
      </c>
      <c r="N116" s="49">
        <v>30247.487124718165</v>
      </c>
      <c r="O116" s="54">
        <f>VLOOKUP(C116,'[1]Jan 2022 Apport Enroll'!$A:$M,13,FALSE)</f>
        <v>86.8</v>
      </c>
      <c r="P116" s="49">
        <v>32109.309331797238</v>
      </c>
    </row>
    <row r="117" spans="2:16" s="4" customFormat="1">
      <c r="B117" s="35">
        <v>5306750</v>
      </c>
      <c r="C117" s="24" t="s">
        <v>178</v>
      </c>
      <c r="D117" s="38" t="s">
        <v>510</v>
      </c>
      <c r="E117" s="45">
        <v>770.95999999999992</v>
      </c>
      <c r="F117" s="16">
        <f t="shared" si="8"/>
        <v>385.47999999999996</v>
      </c>
      <c r="G117" s="8">
        <v>0.15708812260536398</v>
      </c>
      <c r="H117" s="17">
        <f t="shared" si="13"/>
        <v>207630.17999999993</v>
      </c>
      <c r="I117" s="16">
        <f t="shared" si="9"/>
        <v>154.19200000000001</v>
      </c>
      <c r="J117" s="8">
        <f t="shared" si="10"/>
        <v>0.15708812260536398</v>
      </c>
      <c r="K117" s="17"/>
      <c r="L117" s="49">
        <v>10978.509170384976</v>
      </c>
      <c r="M117" s="54">
        <v>659.6099999999999</v>
      </c>
      <c r="N117" s="49">
        <v>11808.224738860843</v>
      </c>
      <c r="O117" s="54">
        <f>VLOOKUP(C117,'[1]Jan 2022 Apport Enroll'!$A:$M,13,FALSE)</f>
        <v>689.6099999999999</v>
      </c>
      <c r="P117" s="49">
        <v>11753.059990429376</v>
      </c>
    </row>
    <row r="118" spans="2:16" s="4" customFormat="1">
      <c r="B118" s="35">
        <v>5305220</v>
      </c>
      <c r="C118" s="24" t="s">
        <v>71</v>
      </c>
      <c r="D118" s="38" t="s">
        <v>346</v>
      </c>
      <c r="E118" s="45">
        <v>8812.49</v>
      </c>
      <c r="F118" s="16">
        <f t="shared" si="8"/>
        <v>4406.2449999999999</v>
      </c>
      <c r="G118" s="8">
        <v>0.15663968497046599</v>
      </c>
      <c r="H118" s="17">
        <f t="shared" si="13"/>
        <v>216442.66999999993</v>
      </c>
      <c r="I118" s="16">
        <f t="shared" si="9"/>
        <v>1762.498</v>
      </c>
      <c r="J118" s="8">
        <f t="shared" si="10"/>
        <v>0.15663968497046599</v>
      </c>
      <c r="K118" s="17"/>
      <c r="L118" s="49">
        <v>11050.827450584342</v>
      </c>
      <c r="M118" s="54">
        <v>8196.880000000001</v>
      </c>
      <c r="N118" s="49">
        <v>11973.649217751145</v>
      </c>
      <c r="O118" s="54">
        <f>VLOOKUP(C118,'[1]Jan 2022 Apport Enroll'!$A:$M,13,FALSE)</f>
        <v>8368.840000000002</v>
      </c>
      <c r="P118" s="49">
        <v>11920.080091147634</v>
      </c>
    </row>
    <row r="119" spans="2:16" s="4" customFormat="1">
      <c r="B119" s="35">
        <v>5306820</v>
      </c>
      <c r="C119" s="24" t="s">
        <v>28</v>
      </c>
      <c r="D119" s="38" t="s">
        <v>416</v>
      </c>
      <c r="E119" s="45">
        <v>3805.3900000000003</v>
      </c>
      <c r="F119" s="16">
        <f t="shared" si="8"/>
        <v>1902.6950000000002</v>
      </c>
      <c r="G119" s="8">
        <v>0.1556581986143187</v>
      </c>
      <c r="H119" s="17">
        <f t="shared" si="13"/>
        <v>220248.05999999994</v>
      </c>
      <c r="I119" s="16">
        <f t="shared" si="9"/>
        <v>761.07800000000009</v>
      </c>
      <c r="J119" s="8">
        <f t="shared" si="10"/>
        <v>0.1556581986143187</v>
      </c>
      <c r="K119" s="17"/>
      <c r="L119" s="49">
        <v>10897.469725836248</v>
      </c>
      <c r="M119" s="54">
        <v>3452.9300000000003</v>
      </c>
      <c r="N119" s="49">
        <v>11242.009768515434</v>
      </c>
      <c r="O119" s="54">
        <f>VLOOKUP(C119,'[1]Jan 2022 Apport Enroll'!$A:$M,13,FALSE)</f>
        <v>3493.54</v>
      </c>
      <c r="P119" s="49">
        <v>11395.714922399628</v>
      </c>
    </row>
    <row r="120" spans="2:16" s="4" customFormat="1">
      <c r="B120" s="35">
        <v>5301350</v>
      </c>
      <c r="C120" s="24" t="s">
        <v>144</v>
      </c>
      <c r="D120" s="38" t="s">
        <v>485</v>
      </c>
      <c r="E120" s="45">
        <v>883.70000000000016</v>
      </c>
      <c r="F120" s="16">
        <f t="shared" si="8"/>
        <v>441.85000000000008</v>
      </c>
      <c r="G120" s="8">
        <v>0.15555555555555556</v>
      </c>
      <c r="H120" s="17">
        <f t="shared" si="13"/>
        <v>221131.75999999995</v>
      </c>
      <c r="I120" s="16">
        <f t="shared" si="9"/>
        <v>176.74000000000004</v>
      </c>
      <c r="J120" s="8">
        <f t="shared" si="10"/>
        <v>0.15555555555555556</v>
      </c>
      <c r="K120" s="17"/>
      <c r="L120" s="49">
        <v>10021.118445173701</v>
      </c>
      <c r="M120" s="54">
        <v>853.23000000000013</v>
      </c>
      <c r="N120" s="49">
        <v>11084.405037328737</v>
      </c>
      <c r="O120" s="54">
        <f>VLOOKUP(C120,'[1]Jan 2022 Apport Enroll'!$A:$M,13,FALSE)</f>
        <v>884.75</v>
      </c>
      <c r="P120" s="49">
        <v>11065.502424413675</v>
      </c>
    </row>
    <row r="121" spans="2:16" s="4" customFormat="1">
      <c r="B121" s="35">
        <v>5307140</v>
      </c>
      <c r="C121" s="32" t="s">
        <v>79</v>
      </c>
      <c r="D121" s="41" t="s">
        <v>376</v>
      </c>
      <c r="E121" s="45">
        <v>542.70999999999992</v>
      </c>
      <c r="F121" s="16">
        <f t="shared" si="8"/>
        <v>271.35499999999996</v>
      </c>
      <c r="G121" s="8">
        <v>0.15441176470588236</v>
      </c>
      <c r="H121" s="17">
        <f t="shared" si="13"/>
        <v>221674.46999999994</v>
      </c>
      <c r="I121" s="16">
        <f t="shared" si="9"/>
        <v>108.54199999999999</v>
      </c>
      <c r="J121" s="8">
        <f t="shared" si="10"/>
        <v>0.15441176470588236</v>
      </c>
      <c r="K121" s="17"/>
      <c r="L121" s="49">
        <v>12233.042324630098</v>
      </c>
      <c r="M121" s="54">
        <v>533.11999999999989</v>
      </c>
      <c r="N121" s="49">
        <v>13070.027573529416</v>
      </c>
      <c r="O121" s="54">
        <f>VLOOKUP(C121,'[1]Jan 2022 Apport Enroll'!$A:$M,13,FALSE)</f>
        <v>522.98</v>
      </c>
      <c r="P121" s="49">
        <v>11558.382232590156</v>
      </c>
    </row>
    <row r="122" spans="2:16" s="4" customFormat="1">
      <c r="B122" s="35">
        <v>5305160</v>
      </c>
      <c r="C122" s="24" t="s">
        <v>77</v>
      </c>
      <c r="D122" s="38" t="s">
        <v>344</v>
      </c>
      <c r="E122" s="45">
        <v>1428.94</v>
      </c>
      <c r="F122" s="16">
        <f t="shared" si="8"/>
        <v>714.47</v>
      </c>
      <c r="G122" s="8">
        <v>0.15402298850574714</v>
      </c>
      <c r="H122" s="17">
        <f t="shared" si="13"/>
        <v>223103.40999999995</v>
      </c>
      <c r="I122" s="16">
        <f t="shared" si="9"/>
        <v>285.78800000000001</v>
      </c>
      <c r="J122" s="8">
        <f t="shared" si="10"/>
        <v>0.15402298850574714</v>
      </c>
      <c r="K122" s="17"/>
      <c r="L122" s="49">
        <v>9888.1439178691908</v>
      </c>
      <c r="M122" s="54">
        <v>1385.91</v>
      </c>
      <c r="N122" s="49">
        <v>10694.422913464799</v>
      </c>
      <c r="O122" s="54">
        <f>VLOOKUP(C122,'[1]Jan 2022 Apport Enroll'!$A:$M,13,FALSE)</f>
        <v>1355.7599999999998</v>
      </c>
      <c r="P122" s="49">
        <v>11085.147135186173</v>
      </c>
    </row>
    <row r="123" spans="2:16" s="4" customFormat="1">
      <c r="B123" s="35">
        <v>5307470</v>
      </c>
      <c r="C123" s="24" t="s">
        <v>266</v>
      </c>
      <c r="D123" s="38" t="s">
        <v>378</v>
      </c>
      <c r="E123" s="45">
        <v>2311.7800000000002</v>
      </c>
      <c r="F123" s="16">
        <f t="shared" si="8"/>
        <v>1155.8900000000001</v>
      </c>
      <c r="G123" s="8">
        <v>0.15336354130359009</v>
      </c>
      <c r="H123" s="17">
        <f t="shared" si="13"/>
        <v>225415.18999999994</v>
      </c>
      <c r="I123" s="16">
        <f t="shared" si="9"/>
        <v>462.35600000000005</v>
      </c>
      <c r="J123" s="8">
        <f t="shared" si="10"/>
        <v>0.15336354130359009</v>
      </c>
      <c r="K123" s="17"/>
      <c r="L123" s="49">
        <v>10760.793388644248</v>
      </c>
      <c r="M123" s="54">
        <v>2149.9399999999996</v>
      </c>
      <c r="N123" s="49">
        <v>11481.796966426973</v>
      </c>
      <c r="O123" s="54">
        <f>VLOOKUP(C123,'[1]Jan 2022 Apport Enroll'!$A:$M,13,FALSE)</f>
        <v>2084.5599999999995</v>
      </c>
      <c r="P123" s="49">
        <v>11676.390326975479</v>
      </c>
    </row>
    <row r="124" spans="2:16" s="4" customFormat="1">
      <c r="B124" s="35">
        <v>5300570</v>
      </c>
      <c r="C124" s="24" t="s">
        <v>275</v>
      </c>
      <c r="D124" s="38" t="s">
        <v>314</v>
      </c>
      <c r="E124" s="45">
        <v>2295.9</v>
      </c>
      <c r="F124" s="16">
        <f t="shared" si="8"/>
        <v>1147.95</v>
      </c>
      <c r="G124" s="8">
        <v>0.15329626687847497</v>
      </c>
      <c r="H124" s="17">
        <f t="shared" si="13"/>
        <v>227711.08999999994</v>
      </c>
      <c r="I124" s="16">
        <f t="shared" si="9"/>
        <v>459.18000000000006</v>
      </c>
      <c r="J124" s="8">
        <f t="shared" si="10"/>
        <v>0.15329626687847497</v>
      </c>
      <c r="K124" s="17"/>
      <c r="L124" s="49">
        <v>11286.217722897338</v>
      </c>
      <c r="M124" s="54">
        <v>2156.27</v>
      </c>
      <c r="N124" s="49">
        <v>12228.544004229525</v>
      </c>
      <c r="O124" s="54">
        <f>VLOOKUP(C124,'[1]Jan 2022 Apport Enroll'!$A:$M,13,FALSE)</f>
        <v>2105</v>
      </c>
      <c r="P124" s="49">
        <v>12393.519695961993</v>
      </c>
    </row>
    <row r="125" spans="2:16" s="4" customFormat="1">
      <c r="B125" s="35">
        <v>5305190</v>
      </c>
      <c r="C125" s="24" t="s">
        <v>158</v>
      </c>
      <c r="D125" s="38" t="s">
        <v>345</v>
      </c>
      <c r="E125" s="45">
        <v>326.37000000000006</v>
      </c>
      <c r="F125" s="16">
        <f t="shared" si="8"/>
        <v>163.18500000000003</v>
      </c>
      <c r="G125" s="8">
        <v>0.15315315315315314</v>
      </c>
      <c r="H125" s="17">
        <f t="shared" si="13"/>
        <v>228037.45999999993</v>
      </c>
      <c r="I125" s="16">
        <f t="shared" si="9"/>
        <v>65.274000000000015</v>
      </c>
      <c r="J125" s="8">
        <f t="shared" si="10"/>
        <v>0.15315315315315314</v>
      </c>
      <c r="K125" s="17"/>
      <c r="L125" s="49">
        <v>12796.045929466556</v>
      </c>
      <c r="M125" s="54">
        <v>319.29000000000002</v>
      </c>
      <c r="N125" s="49">
        <v>14510.595383507156</v>
      </c>
      <c r="O125" s="54">
        <f>VLOOKUP(C125,'[1]Jan 2022 Apport Enroll'!$A:$M,13,FALSE)</f>
        <v>380.54999999999995</v>
      </c>
      <c r="P125" s="49">
        <v>13714.289685980817</v>
      </c>
    </row>
    <row r="126" spans="2:16" s="4" customFormat="1">
      <c r="B126" s="35">
        <v>5302010</v>
      </c>
      <c r="C126" s="24" t="s">
        <v>174</v>
      </c>
      <c r="D126" s="38" t="s">
        <v>507</v>
      </c>
      <c r="E126" s="45">
        <v>560.34</v>
      </c>
      <c r="F126" s="16">
        <f t="shared" si="8"/>
        <v>280.17</v>
      </c>
      <c r="G126" s="8">
        <v>0.15307820299500832</v>
      </c>
      <c r="H126" s="17">
        <f t="shared" si="13"/>
        <v>228597.79999999993</v>
      </c>
      <c r="I126" s="16">
        <f t="shared" si="9"/>
        <v>112.06800000000001</v>
      </c>
      <c r="J126" s="8">
        <f t="shared" si="10"/>
        <v>0.15307820299500832</v>
      </c>
      <c r="K126" s="17"/>
      <c r="L126" s="49">
        <v>11178.840935860369</v>
      </c>
      <c r="M126" s="54">
        <v>541.36</v>
      </c>
      <c r="N126" s="49">
        <v>12094.888576917392</v>
      </c>
      <c r="O126" s="54">
        <f>VLOOKUP(C126,'[1]Jan 2022 Apport Enroll'!$A:$M,13,FALSE)</f>
        <v>570.99</v>
      </c>
      <c r="P126" s="49">
        <v>12076.642620711396</v>
      </c>
    </row>
    <row r="127" spans="2:16" s="4" customFormat="1">
      <c r="B127" s="35">
        <v>5305040</v>
      </c>
      <c r="C127" s="24" t="s">
        <v>235</v>
      </c>
      <c r="D127" s="38" t="s">
        <v>547</v>
      </c>
      <c r="E127" s="45">
        <v>43.22</v>
      </c>
      <c r="F127" s="16">
        <f t="shared" si="8"/>
        <v>21.61</v>
      </c>
      <c r="G127" s="8">
        <v>0.15254237288135594</v>
      </c>
      <c r="H127" s="17">
        <f t="shared" si="13"/>
        <v>228641.01999999993</v>
      </c>
      <c r="I127" s="16">
        <f t="shared" si="9"/>
        <v>8.6440000000000001</v>
      </c>
      <c r="J127" s="8">
        <f t="shared" si="10"/>
        <v>0.15254237288135594</v>
      </c>
      <c r="K127" s="17"/>
      <c r="L127" s="49">
        <v>45596.226515502087</v>
      </c>
      <c r="M127" s="54">
        <v>41.309999999999995</v>
      </c>
      <c r="N127" s="49">
        <v>50266.10409101913</v>
      </c>
      <c r="O127" s="54">
        <f>VLOOKUP(C127,'[1]Jan 2022 Apport Enroll'!$A:$M,13,FALSE)</f>
        <v>25.989999999999995</v>
      </c>
      <c r="P127" s="49">
        <v>76164.688341669884</v>
      </c>
    </row>
    <row r="128" spans="2:16" s="4" customFormat="1">
      <c r="B128" s="35">
        <v>5306990</v>
      </c>
      <c r="C128" s="24" t="s">
        <v>94</v>
      </c>
      <c r="D128" s="38" t="s">
        <v>461</v>
      </c>
      <c r="E128" s="45">
        <v>615.61</v>
      </c>
      <c r="F128" s="16">
        <f t="shared" si="8"/>
        <v>307.80500000000001</v>
      </c>
      <c r="G128" s="8">
        <v>0.15083798882681565</v>
      </c>
      <c r="H128" s="17">
        <f t="shared" si="13"/>
        <v>229256.62999999992</v>
      </c>
      <c r="I128" s="16">
        <f t="shared" si="9"/>
        <v>123.12200000000001</v>
      </c>
      <c r="J128" s="8">
        <f t="shared" si="10"/>
        <v>0.15083798882681565</v>
      </c>
      <c r="K128" s="17"/>
      <c r="L128" s="49">
        <v>11884.595961729015</v>
      </c>
      <c r="M128" s="54">
        <v>644.90999999999985</v>
      </c>
      <c r="N128" s="49">
        <v>12108.912607960803</v>
      </c>
      <c r="O128" s="54">
        <f>VLOOKUP(C128,'[1]Jan 2022 Apport Enroll'!$A:$M,13,FALSE)</f>
        <v>646.78</v>
      </c>
      <c r="P128" s="49">
        <v>11752.781270292835</v>
      </c>
    </row>
    <row r="129" spans="2:16" s="4" customFormat="1">
      <c r="B129" s="35">
        <v>5307830</v>
      </c>
      <c r="C129" s="24" t="s">
        <v>30</v>
      </c>
      <c r="D129" s="38" t="s">
        <v>418</v>
      </c>
      <c r="E129" s="45">
        <v>2825.06</v>
      </c>
      <c r="F129" s="16">
        <f t="shared" si="8"/>
        <v>1412.53</v>
      </c>
      <c r="G129" s="8">
        <v>0.14922118380062305</v>
      </c>
      <c r="H129" s="17">
        <f t="shared" si="13"/>
        <v>232081.68999999992</v>
      </c>
      <c r="I129" s="16">
        <f t="shared" si="9"/>
        <v>565.01200000000006</v>
      </c>
      <c r="J129" s="8">
        <f t="shared" si="10"/>
        <v>0.14922118380062305</v>
      </c>
      <c r="K129" s="17"/>
      <c r="L129" s="49">
        <v>10588.970375850426</v>
      </c>
      <c r="M129" s="54">
        <v>2539.6099999999997</v>
      </c>
      <c r="N129" s="49">
        <v>11189.948401526221</v>
      </c>
      <c r="O129" s="54">
        <f>VLOOKUP(C129,'[1]Jan 2022 Apport Enroll'!$A:$M,13,FALSE)</f>
        <v>2549.2000000000003</v>
      </c>
      <c r="P129" s="49">
        <v>11423.778934567707</v>
      </c>
    </row>
    <row r="130" spans="2:16" s="4" customFormat="1">
      <c r="B130" s="35">
        <v>5308250</v>
      </c>
      <c r="C130" s="32" t="s">
        <v>239</v>
      </c>
      <c r="D130" s="41" t="s">
        <v>367</v>
      </c>
      <c r="E130" s="45">
        <v>30917.260000000002</v>
      </c>
      <c r="F130" s="16">
        <f t="shared" si="8"/>
        <v>15458.630000000001</v>
      </c>
      <c r="G130" s="8">
        <v>0.14916303956027252</v>
      </c>
      <c r="H130" s="17">
        <f t="shared" si="13"/>
        <v>262998.9499999999</v>
      </c>
      <c r="I130" s="16">
        <f t="shared" si="9"/>
        <v>6183.4520000000011</v>
      </c>
      <c r="J130" s="8">
        <f t="shared" si="10"/>
        <v>0.14916303956027252</v>
      </c>
      <c r="K130" s="17"/>
      <c r="L130" s="49">
        <v>10964.689771667992</v>
      </c>
      <c r="M130" s="54">
        <v>28615.39</v>
      </c>
      <c r="N130" s="49">
        <v>11626.372419876159</v>
      </c>
      <c r="O130" s="54">
        <f>VLOOKUP(C130,'[1]Jan 2022 Apport Enroll'!$A:$M,13,FALSE)</f>
        <v>28363.690000000002</v>
      </c>
      <c r="P130" s="49">
        <v>11532.382954756589</v>
      </c>
    </row>
    <row r="131" spans="2:16" s="4" customFormat="1">
      <c r="B131" s="35">
        <v>5303510</v>
      </c>
      <c r="C131" s="24" t="s">
        <v>295</v>
      </c>
      <c r="D131" s="38" t="s">
        <v>598</v>
      </c>
      <c r="E131" s="45">
        <v>1143.8300000000002</v>
      </c>
      <c r="F131" s="16">
        <f t="shared" si="8"/>
        <v>571.91500000000008</v>
      </c>
      <c r="G131" s="8">
        <v>0.14845516201959308</v>
      </c>
      <c r="H131" s="17">
        <f t="shared" si="13"/>
        <v>264142.77999999991</v>
      </c>
      <c r="I131" s="16">
        <f t="shared" si="9"/>
        <v>228.76600000000005</v>
      </c>
      <c r="J131" s="8">
        <f t="shared" si="10"/>
        <v>0.14845516201959308</v>
      </c>
      <c r="K131" s="17"/>
      <c r="L131" s="49">
        <v>10971.425683886588</v>
      </c>
      <c r="M131" s="54">
        <v>1068.6200000000001</v>
      </c>
      <c r="N131" s="49">
        <v>11562.726179558682</v>
      </c>
      <c r="O131" s="54">
        <f>VLOOKUP(C131,'[1]Jan 2022 Apport Enroll'!$A:$M,13,FALSE)</f>
        <v>1032.9400000000003</v>
      </c>
      <c r="P131" s="49">
        <v>11845.29709373245</v>
      </c>
    </row>
    <row r="132" spans="2:16" s="4" customFormat="1">
      <c r="B132" s="35">
        <v>5308700</v>
      </c>
      <c r="C132" s="24" t="s">
        <v>137</v>
      </c>
      <c r="D132" s="38" t="s">
        <v>383</v>
      </c>
      <c r="E132" s="45">
        <v>28929.009999999995</v>
      </c>
      <c r="F132" s="16">
        <f t="shared" si="8"/>
        <v>14464.504999999997</v>
      </c>
      <c r="G132" s="8">
        <v>0.1479684689202129</v>
      </c>
      <c r="H132" s="17">
        <f t="shared" si="13"/>
        <v>293071.78999999992</v>
      </c>
      <c r="I132" s="16">
        <f t="shared" si="9"/>
        <v>5785.8019999999997</v>
      </c>
      <c r="J132" s="8">
        <f t="shared" si="10"/>
        <v>0.1479684689202129</v>
      </c>
      <c r="K132" s="17"/>
      <c r="L132" s="49">
        <v>11945.252929153126</v>
      </c>
      <c r="M132" s="54">
        <v>27453.760000000002</v>
      </c>
      <c r="N132" s="49">
        <v>12069.219758605013</v>
      </c>
      <c r="O132" s="54">
        <f>VLOOKUP(C132,'[1]Jan 2022 Apport Enroll'!$A:$M,13,FALSE)</f>
        <v>27273.629999999997</v>
      </c>
      <c r="P132" s="49">
        <v>12272.811372010256</v>
      </c>
    </row>
    <row r="133" spans="2:16" s="4" customFormat="1">
      <c r="B133" s="35">
        <v>5302070</v>
      </c>
      <c r="C133" s="32" t="s">
        <v>245</v>
      </c>
      <c r="D133" s="40" t="s">
        <v>321</v>
      </c>
      <c r="E133" s="45">
        <v>2557.9900000000002</v>
      </c>
      <c r="F133" s="16">
        <f t="shared" si="8"/>
        <v>1278.9950000000001</v>
      </c>
      <c r="G133" s="8">
        <v>0.14754835807467387</v>
      </c>
      <c r="H133" s="17">
        <f t="shared" si="13"/>
        <v>295629.77999999991</v>
      </c>
      <c r="I133" s="16">
        <f t="shared" si="9"/>
        <v>511.59800000000007</v>
      </c>
      <c r="J133" s="8">
        <f t="shared" si="10"/>
        <v>0.14754835807467387</v>
      </c>
      <c r="K133" s="17"/>
      <c r="L133" s="49">
        <v>10117.874233284727</v>
      </c>
      <c r="M133" s="54">
        <v>2509.5500000000002</v>
      </c>
      <c r="N133" s="49">
        <v>10716.460401267159</v>
      </c>
      <c r="O133" s="54">
        <f>VLOOKUP(C133,'[1]Jan 2022 Apport Enroll'!$A:$M,13,FALSE)</f>
        <v>2514.6999999999998</v>
      </c>
      <c r="P133" s="49">
        <v>10942.873623096199</v>
      </c>
    </row>
    <row r="134" spans="2:16" s="4" customFormat="1">
      <c r="B134" s="35">
        <v>5302040</v>
      </c>
      <c r="C134" s="27" t="s">
        <v>46</v>
      </c>
      <c r="D134" s="40" t="s">
        <v>423</v>
      </c>
      <c r="E134" s="45">
        <v>384.92</v>
      </c>
      <c r="F134" s="16">
        <f t="shared" ref="F134:F197" si="14">E134*0.5</f>
        <v>192.46</v>
      </c>
      <c r="G134" s="8">
        <v>0.14629258517034069</v>
      </c>
      <c r="H134" s="17">
        <f t="shared" si="13"/>
        <v>296014.6999999999</v>
      </c>
      <c r="I134" s="16">
        <f t="shared" ref="I134:I197" si="15">E134*0.2</f>
        <v>76.984000000000009</v>
      </c>
      <c r="J134" s="8">
        <f t="shared" ref="J134:J197" si="16">G134</f>
        <v>0.14629258517034069</v>
      </c>
      <c r="K134" s="17"/>
      <c r="L134" s="49">
        <v>13048.213317052894</v>
      </c>
      <c r="M134" s="54">
        <v>386.20999999999992</v>
      </c>
      <c r="N134" s="49">
        <v>13670.895134771241</v>
      </c>
      <c r="O134" s="54">
        <f>VLOOKUP(C134,'[1]Jan 2022 Apport Enroll'!$A:$M,13,FALSE)</f>
        <v>356.25</v>
      </c>
      <c r="P134" s="49">
        <v>12602.378357894737</v>
      </c>
    </row>
    <row r="135" spans="2:16" s="4" customFormat="1">
      <c r="B135" s="35">
        <v>5307260</v>
      </c>
      <c r="C135" s="24" t="s">
        <v>61</v>
      </c>
      <c r="D135" s="38" t="s">
        <v>440</v>
      </c>
      <c r="E135" s="45">
        <v>347.38000000000005</v>
      </c>
      <c r="F135" s="16">
        <f t="shared" si="14"/>
        <v>173.69000000000003</v>
      </c>
      <c r="G135" s="8">
        <v>0.14615384615384616</v>
      </c>
      <c r="H135" s="17">
        <f t="shared" ref="H135:H166" si="17">H134+E135</f>
        <v>296362.0799999999</v>
      </c>
      <c r="I135" s="16">
        <f t="shared" si="15"/>
        <v>69.476000000000013</v>
      </c>
      <c r="J135" s="8">
        <f t="shared" si="16"/>
        <v>0.14615384615384616</v>
      </c>
      <c r="K135" s="17"/>
      <c r="L135" s="49">
        <v>13340.526858195633</v>
      </c>
      <c r="M135" s="54">
        <v>374.59</v>
      </c>
      <c r="N135" s="49">
        <v>13324.809204730507</v>
      </c>
      <c r="O135" s="54">
        <f>VLOOKUP(C135,'[1]Jan 2022 Apport Enroll'!$A:$M,13,FALSE)</f>
        <v>364.34000000000003</v>
      </c>
      <c r="P135" s="49">
        <v>13639.60978756107</v>
      </c>
    </row>
    <row r="136" spans="2:16" s="4" customFormat="1">
      <c r="B136" s="35">
        <v>5300660</v>
      </c>
      <c r="C136" s="24" t="s">
        <v>129</v>
      </c>
      <c r="D136" s="38" t="s">
        <v>315</v>
      </c>
      <c r="E136" s="45">
        <v>5212.0199999999995</v>
      </c>
      <c r="F136" s="16">
        <f t="shared" si="14"/>
        <v>2606.0099999999998</v>
      </c>
      <c r="G136" s="8">
        <v>0.14611752884597493</v>
      </c>
      <c r="H136" s="17">
        <f t="shared" si="17"/>
        <v>301574.09999999992</v>
      </c>
      <c r="I136" s="16">
        <f t="shared" si="15"/>
        <v>1042.404</v>
      </c>
      <c r="J136" s="8">
        <f t="shared" si="16"/>
        <v>0.14611752884597493</v>
      </c>
      <c r="K136" s="17"/>
      <c r="L136" s="49">
        <v>12217.884465140196</v>
      </c>
      <c r="M136" s="54">
        <v>4665.25</v>
      </c>
      <c r="N136" s="49">
        <v>13181.792874979905</v>
      </c>
      <c r="O136" s="54">
        <f>VLOOKUP(C136,'[1]Jan 2022 Apport Enroll'!$A:$M,13,FALSE)</f>
        <v>4560.8900000000003</v>
      </c>
      <c r="P136" s="49">
        <v>13042.743129082261</v>
      </c>
    </row>
    <row r="137" spans="2:16" s="4" customFormat="1">
      <c r="B137" s="35">
        <v>5305790</v>
      </c>
      <c r="C137" s="24" t="s">
        <v>134</v>
      </c>
      <c r="D137" s="38" t="s">
        <v>511</v>
      </c>
      <c r="E137" s="45">
        <v>2322.2099999999996</v>
      </c>
      <c r="F137" s="16">
        <f t="shared" si="14"/>
        <v>1161.1049999999998</v>
      </c>
      <c r="G137" s="8">
        <v>0.14553191489361703</v>
      </c>
      <c r="H137" s="17">
        <f t="shared" si="17"/>
        <v>303896.30999999994</v>
      </c>
      <c r="I137" s="16">
        <f t="shared" si="15"/>
        <v>464.44199999999995</v>
      </c>
      <c r="J137" s="8">
        <f t="shared" si="16"/>
        <v>0.14553191489361703</v>
      </c>
      <c r="K137" s="17"/>
      <c r="L137" s="49">
        <v>11401.203724038744</v>
      </c>
      <c r="M137" s="54">
        <v>2241.4599999999996</v>
      </c>
      <c r="N137" s="49">
        <v>11757.719901314325</v>
      </c>
      <c r="O137" s="54">
        <f>VLOOKUP(C137,'[1]Jan 2022 Apport Enroll'!$A:$M,13,FALSE)</f>
        <v>2261.5099999999998</v>
      </c>
      <c r="P137" s="49">
        <v>12405.405751024757</v>
      </c>
    </row>
    <row r="138" spans="2:16" s="4" customFormat="1">
      <c r="B138" s="35">
        <v>5305370</v>
      </c>
      <c r="C138" s="24" t="s">
        <v>289</v>
      </c>
      <c r="D138" s="38" t="s">
        <v>596</v>
      </c>
      <c r="E138" s="45">
        <v>3260.8900000000008</v>
      </c>
      <c r="F138" s="16">
        <f t="shared" si="14"/>
        <v>1630.4450000000004</v>
      </c>
      <c r="G138" s="8">
        <v>0.14546035805626598</v>
      </c>
      <c r="H138" s="17">
        <f t="shared" si="17"/>
        <v>307157.19999999995</v>
      </c>
      <c r="I138" s="16">
        <f t="shared" si="15"/>
        <v>652.17800000000022</v>
      </c>
      <c r="J138" s="8">
        <f t="shared" si="16"/>
        <v>0.14546035805626598</v>
      </c>
      <c r="K138" s="17"/>
      <c r="L138" s="49">
        <v>10408.565517389419</v>
      </c>
      <c r="M138" s="54">
        <v>3173.0099999999998</v>
      </c>
      <c r="N138" s="49">
        <v>10895.616575428377</v>
      </c>
      <c r="O138" s="54">
        <f>VLOOKUP(C138,'[1]Jan 2022 Apport Enroll'!$A:$M,13,FALSE)</f>
        <v>3259.06</v>
      </c>
      <c r="P138" s="49">
        <v>11266.520303400368</v>
      </c>
    </row>
    <row r="139" spans="2:16" s="4" customFormat="1">
      <c r="B139" s="35">
        <v>5300690</v>
      </c>
      <c r="C139" s="24" t="s">
        <v>200</v>
      </c>
      <c r="D139" s="38" t="s">
        <v>516</v>
      </c>
      <c r="E139" s="45">
        <v>981.42000000000007</v>
      </c>
      <c r="F139" s="16">
        <f t="shared" si="14"/>
        <v>490.71000000000004</v>
      </c>
      <c r="G139" s="8">
        <v>0.14537037037037037</v>
      </c>
      <c r="H139" s="17">
        <f t="shared" si="17"/>
        <v>308138.61999999994</v>
      </c>
      <c r="I139" s="16">
        <f t="shared" si="15"/>
        <v>196.28400000000002</v>
      </c>
      <c r="J139" s="8">
        <f t="shared" si="16"/>
        <v>0.14537037037037037</v>
      </c>
      <c r="K139" s="17"/>
      <c r="L139" s="49">
        <v>10746.625878828636</v>
      </c>
      <c r="M139" s="54">
        <v>948.79000000000019</v>
      </c>
      <c r="N139" s="49">
        <v>11311.738119077982</v>
      </c>
      <c r="O139" s="54">
        <f>VLOOKUP(C139,'[1]Jan 2022 Apport Enroll'!$A:$M,13,FALSE)</f>
        <v>980.34000000000015</v>
      </c>
      <c r="P139" s="49">
        <v>11287.143572638064</v>
      </c>
    </row>
    <row r="140" spans="2:16" s="4" customFormat="1">
      <c r="B140" s="35">
        <v>5305310</v>
      </c>
      <c r="C140" s="24" t="s">
        <v>232</v>
      </c>
      <c r="D140" s="38" t="s">
        <v>347</v>
      </c>
      <c r="E140" s="45">
        <v>1882.4800000000002</v>
      </c>
      <c r="F140" s="16">
        <f t="shared" si="14"/>
        <v>941.24000000000012</v>
      </c>
      <c r="G140" s="8">
        <v>0.14516721793458287</v>
      </c>
      <c r="H140" s="17">
        <f t="shared" si="17"/>
        <v>310021.09999999992</v>
      </c>
      <c r="I140" s="16">
        <f t="shared" si="15"/>
        <v>376.49600000000009</v>
      </c>
      <c r="J140" s="8">
        <f t="shared" si="16"/>
        <v>0.14516721793458287</v>
      </c>
      <c r="K140" s="17"/>
      <c r="L140" s="49">
        <v>11953.946172070884</v>
      </c>
      <c r="M140" s="54">
        <v>1706.0000000000005</v>
      </c>
      <c r="N140" s="49">
        <v>12385.689665885107</v>
      </c>
      <c r="O140" s="54">
        <f>VLOOKUP(C140,'[1]Jan 2022 Apport Enroll'!$A:$M,13,FALSE)</f>
        <v>1642.07</v>
      </c>
      <c r="P140" s="49">
        <v>12667.490600278916</v>
      </c>
    </row>
    <row r="141" spans="2:16" s="4" customFormat="1">
      <c r="B141" s="35">
        <v>5304110</v>
      </c>
      <c r="C141" s="24" t="s">
        <v>227</v>
      </c>
      <c r="D141" s="38" t="s">
        <v>543</v>
      </c>
      <c r="E141" s="45">
        <v>602.93999999999994</v>
      </c>
      <c r="F141" s="16">
        <f t="shared" si="14"/>
        <v>301.46999999999997</v>
      </c>
      <c r="G141" s="8">
        <v>0.14471544715447154</v>
      </c>
      <c r="H141" s="17">
        <f t="shared" si="17"/>
        <v>310624.03999999992</v>
      </c>
      <c r="I141" s="16">
        <f t="shared" si="15"/>
        <v>120.58799999999999</v>
      </c>
      <c r="J141" s="8">
        <f t="shared" si="16"/>
        <v>0.14471544715447154</v>
      </c>
      <c r="K141" s="17"/>
      <c r="L141" s="49">
        <v>12522.42909742263</v>
      </c>
      <c r="M141" s="54">
        <v>607.35</v>
      </c>
      <c r="N141" s="49">
        <v>12896.469679756319</v>
      </c>
      <c r="O141" s="54">
        <f>VLOOKUP(C141,'[1]Jan 2022 Apport Enroll'!$A:$M,13,FALSE)</f>
        <v>577.56999999999994</v>
      </c>
      <c r="P141" s="49">
        <v>13651.78297002961</v>
      </c>
    </row>
    <row r="142" spans="2:16" s="4" customFormat="1">
      <c r="B142" s="35">
        <v>5309450</v>
      </c>
      <c r="C142" s="24" t="s">
        <v>183</v>
      </c>
      <c r="D142" s="38" t="s">
        <v>384</v>
      </c>
      <c r="E142" s="45">
        <v>5786.84</v>
      </c>
      <c r="F142" s="16">
        <f t="shared" si="14"/>
        <v>2893.42</v>
      </c>
      <c r="G142" s="8">
        <v>0.14428780248306922</v>
      </c>
      <c r="H142" s="17">
        <f t="shared" si="17"/>
        <v>316410.87999999995</v>
      </c>
      <c r="I142" s="16">
        <f t="shared" si="15"/>
        <v>1157.3680000000002</v>
      </c>
      <c r="J142" s="8">
        <f t="shared" si="16"/>
        <v>0.14428780248306922</v>
      </c>
      <c r="K142" s="17"/>
      <c r="L142" s="49">
        <v>10400.884892272812</v>
      </c>
      <c r="M142" s="54">
        <v>5530.2900000000009</v>
      </c>
      <c r="N142" s="49">
        <v>11279.200598883601</v>
      </c>
      <c r="O142" s="54">
        <f>VLOOKUP(C142,'[1]Jan 2022 Apport Enroll'!$A:$M,13,FALSE)</f>
        <v>5480.4599999999991</v>
      </c>
      <c r="P142" s="49">
        <v>11447.153368512865</v>
      </c>
    </row>
    <row r="143" spans="2:16" s="4" customFormat="1">
      <c r="B143" s="35">
        <v>5301290</v>
      </c>
      <c r="C143" s="29" t="s">
        <v>95</v>
      </c>
      <c r="D143" s="38" t="s">
        <v>328</v>
      </c>
      <c r="E143" s="45">
        <v>847.56</v>
      </c>
      <c r="F143" s="16">
        <f t="shared" si="14"/>
        <v>423.78</v>
      </c>
      <c r="G143" s="8">
        <v>0.14246575342465753</v>
      </c>
      <c r="H143" s="17">
        <f t="shared" si="17"/>
        <v>317258.43999999994</v>
      </c>
      <c r="I143" s="16">
        <f t="shared" si="15"/>
        <v>169.512</v>
      </c>
      <c r="J143" s="8">
        <f t="shared" si="16"/>
        <v>0.14246575342465753</v>
      </c>
      <c r="K143" s="17"/>
      <c r="L143" s="49">
        <v>11875.683125678419</v>
      </c>
      <c r="M143" s="54">
        <v>731.75</v>
      </c>
      <c r="N143" s="49">
        <v>13304.486040314316</v>
      </c>
      <c r="O143" s="54">
        <f>VLOOKUP(C143,'[1]Jan 2022 Apport Enroll'!$A:$M,13,FALSE)</f>
        <v>672.93999999999994</v>
      </c>
      <c r="P143" s="49">
        <v>13496.263678782656</v>
      </c>
    </row>
    <row r="144" spans="2:16" s="4" customFormat="1">
      <c r="B144" s="35">
        <v>5307740</v>
      </c>
      <c r="C144" s="24" t="s">
        <v>226</v>
      </c>
      <c r="D144" s="38" t="s">
        <v>379</v>
      </c>
      <c r="E144" s="45">
        <v>4599.8099999999995</v>
      </c>
      <c r="F144" s="16">
        <f t="shared" si="14"/>
        <v>2299.9049999999997</v>
      </c>
      <c r="G144" s="8">
        <v>0.14138817480719795</v>
      </c>
      <c r="H144" s="17">
        <f t="shared" si="17"/>
        <v>321858.24999999994</v>
      </c>
      <c r="I144" s="16">
        <f t="shared" si="15"/>
        <v>919.96199999999999</v>
      </c>
      <c r="J144" s="8">
        <f t="shared" si="16"/>
        <v>0.14138817480719795</v>
      </c>
      <c r="K144" s="17"/>
      <c r="L144" s="49">
        <v>12045.388416043272</v>
      </c>
      <c r="M144" s="54">
        <v>4207.7299999999996</v>
      </c>
      <c r="N144" s="49">
        <v>12829.56443973354</v>
      </c>
      <c r="O144" s="54">
        <f>VLOOKUP(C144,'[1]Jan 2022 Apport Enroll'!$A:$M,13,FALSE)</f>
        <v>4285.75</v>
      </c>
      <c r="P144" s="49">
        <v>12442.837587353437</v>
      </c>
    </row>
    <row r="145" spans="2:16" s="4" customFormat="1">
      <c r="B145" s="35">
        <v>5304410</v>
      </c>
      <c r="C145" s="24" t="s">
        <v>3</v>
      </c>
      <c r="D145" s="38" t="s">
        <v>402</v>
      </c>
      <c r="E145" s="45">
        <v>200.82</v>
      </c>
      <c r="F145" s="16">
        <f t="shared" si="14"/>
        <v>100.41</v>
      </c>
      <c r="G145" s="8">
        <v>0.13993174061433447</v>
      </c>
      <c r="H145" s="17">
        <f t="shared" si="17"/>
        <v>322059.06999999995</v>
      </c>
      <c r="I145" s="16">
        <f t="shared" si="15"/>
        <v>40.164000000000001</v>
      </c>
      <c r="J145" s="8">
        <f t="shared" si="16"/>
        <v>0.13993174061433447</v>
      </c>
      <c r="K145" s="17"/>
      <c r="L145" s="49">
        <v>19380.66098994124</v>
      </c>
      <c r="M145" s="54">
        <v>198.10999999999999</v>
      </c>
      <c r="N145" s="49">
        <v>19428.895613548029</v>
      </c>
      <c r="O145" s="54">
        <f>VLOOKUP(C145,'[1]Jan 2022 Apport Enroll'!$A:$M,13,FALSE)</f>
        <v>188.2</v>
      </c>
      <c r="P145" s="49">
        <v>21961.733103081835</v>
      </c>
    </row>
    <row r="146" spans="2:16" s="4" customFormat="1">
      <c r="B146" s="35">
        <v>5309270</v>
      </c>
      <c r="C146" s="24" t="s">
        <v>33</v>
      </c>
      <c r="D146" s="38" t="s">
        <v>307</v>
      </c>
      <c r="E146" s="45">
        <v>23221.84</v>
      </c>
      <c r="F146" s="16">
        <f t="shared" si="14"/>
        <v>11610.92</v>
      </c>
      <c r="G146" s="8">
        <v>0.13808198834183449</v>
      </c>
      <c r="H146" s="17">
        <f t="shared" si="17"/>
        <v>345280.91</v>
      </c>
      <c r="I146" s="16">
        <f t="shared" si="15"/>
        <v>4644.3680000000004</v>
      </c>
      <c r="J146" s="8">
        <f t="shared" si="16"/>
        <v>0.13808198834183449</v>
      </c>
      <c r="K146" s="17"/>
      <c r="L146" s="49">
        <v>10795.393311641112</v>
      </c>
      <c r="M146" s="54">
        <v>21644.21</v>
      </c>
      <c r="N146" s="49">
        <v>11492.694194428903</v>
      </c>
      <c r="O146" s="54">
        <f>VLOOKUP(C146,'[1]Jan 2022 Apport Enroll'!$A:$M,13,FALSE)</f>
        <v>21449.279999999995</v>
      </c>
      <c r="P146" s="49">
        <v>11736.019843556525</v>
      </c>
    </row>
    <row r="147" spans="2:16" s="4" customFormat="1">
      <c r="B147" s="35">
        <v>5309390</v>
      </c>
      <c r="C147" s="24" t="s">
        <v>198</v>
      </c>
      <c r="D147" s="38" t="s">
        <v>579</v>
      </c>
      <c r="E147" s="45">
        <v>279.95999999999998</v>
      </c>
      <c r="F147" s="16">
        <f t="shared" si="14"/>
        <v>139.97999999999999</v>
      </c>
      <c r="G147" s="8">
        <v>0.13651877133105803</v>
      </c>
      <c r="H147" s="17">
        <f t="shared" si="17"/>
        <v>345560.87</v>
      </c>
      <c r="I147" s="16">
        <f t="shared" si="15"/>
        <v>55.991999999999997</v>
      </c>
      <c r="J147" s="8">
        <f t="shared" si="16"/>
        <v>0.13651877133105803</v>
      </c>
      <c r="K147" s="17"/>
      <c r="L147" s="49">
        <v>13107.70431490213</v>
      </c>
      <c r="M147" s="54">
        <v>243.61</v>
      </c>
      <c r="N147" s="49">
        <v>14190.669266450475</v>
      </c>
      <c r="O147" s="54">
        <f>VLOOKUP(C147,'[1]Jan 2022 Apport Enroll'!$A:$M,13,FALSE)</f>
        <v>262.04000000000008</v>
      </c>
      <c r="P147" s="49">
        <v>14084.820981529532</v>
      </c>
    </row>
    <row r="148" spans="2:16" s="4" customFormat="1">
      <c r="B148" s="35">
        <v>5306120</v>
      </c>
      <c r="C148" s="24" t="s">
        <v>171</v>
      </c>
      <c r="D148" s="38" t="s">
        <v>504</v>
      </c>
      <c r="E148" s="45">
        <v>250.98999999999998</v>
      </c>
      <c r="F148" s="16">
        <f t="shared" si="14"/>
        <v>125.49499999999999</v>
      </c>
      <c r="G148" s="8">
        <v>0.13620071684587814</v>
      </c>
      <c r="H148" s="17">
        <f t="shared" si="17"/>
        <v>345811.86</v>
      </c>
      <c r="I148" s="16">
        <f t="shared" si="15"/>
        <v>50.198</v>
      </c>
      <c r="J148" s="8">
        <f t="shared" si="16"/>
        <v>0.13620071684587814</v>
      </c>
      <c r="K148" s="17"/>
      <c r="L148" s="49">
        <v>14678.373042750709</v>
      </c>
      <c r="M148" s="54">
        <v>208.78000000000003</v>
      </c>
      <c r="N148" s="49">
        <v>16697.479691541332</v>
      </c>
      <c r="O148" s="54">
        <f>VLOOKUP(C148,'[1]Jan 2022 Apport Enroll'!$A:$M,13,FALSE)</f>
        <v>218.75</v>
      </c>
      <c r="P148" s="49">
        <v>16529.092800000002</v>
      </c>
    </row>
    <row r="149" spans="2:16" s="4" customFormat="1">
      <c r="B149" s="35">
        <v>5308280</v>
      </c>
      <c r="C149" s="24" t="s">
        <v>167</v>
      </c>
      <c r="D149" s="38" t="s">
        <v>500</v>
      </c>
      <c r="E149" s="45">
        <v>78.5</v>
      </c>
      <c r="F149" s="16">
        <f t="shared" si="14"/>
        <v>39.25</v>
      </c>
      <c r="G149" s="8">
        <v>0.13559322033898305</v>
      </c>
      <c r="H149" s="17">
        <f t="shared" si="17"/>
        <v>345890.36</v>
      </c>
      <c r="I149" s="16">
        <f t="shared" si="15"/>
        <v>15.700000000000001</v>
      </c>
      <c r="J149" s="8">
        <f t="shared" si="16"/>
        <v>0.13559322033898305</v>
      </c>
      <c r="K149" s="17"/>
      <c r="L149" s="49">
        <v>24829.546114649682</v>
      </c>
      <c r="M149" s="54">
        <v>76.679999999999993</v>
      </c>
      <c r="N149" s="49">
        <v>26563.284167970793</v>
      </c>
      <c r="O149" s="54">
        <f>VLOOKUP(C149,'[1]Jan 2022 Apport Enroll'!$A:$M,13,FALSE)</f>
        <v>71.599999999999994</v>
      </c>
      <c r="P149" s="49">
        <v>32788.382960893861</v>
      </c>
    </row>
    <row r="150" spans="2:16" s="4" customFormat="1">
      <c r="B150" s="35">
        <v>5307210</v>
      </c>
      <c r="C150" s="24" t="s">
        <v>168</v>
      </c>
      <c r="D150" s="38" t="s">
        <v>501</v>
      </c>
      <c r="E150" s="45">
        <v>605.40000000000009</v>
      </c>
      <c r="F150" s="16">
        <f t="shared" si="14"/>
        <v>302.70000000000005</v>
      </c>
      <c r="G150" s="8">
        <v>0.13532934131736526</v>
      </c>
      <c r="H150" s="17">
        <f t="shared" si="17"/>
        <v>346495.76</v>
      </c>
      <c r="I150" s="16">
        <f t="shared" si="15"/>
        <v>121.08000000000003</v>
      </c>
      <c r="J150" s="8">
        <f t="shared" si="16"/>
        <v>0.13532934131736526</v>
      </c>
      <c r="K150" s="17"/>
      <c r="L150" s="49">
        <v>11066.360835811034</v>
      </c>
      <c r="M150" s="54">
        <v>687.87999999999988</v>
      </c>
      <c r="N150" s="49">
        <v>11269.537477467002</v>
      </c>
      <c r="O150" s="54">
        <f>VLOOKUP(C150,'[1]Jan 2022 Apport Enroll'!$A:$M,13,FALSE)</f>
        <v>720.36999999999989</v>
      </c>
      <c r="P150" s="49">
        <v>11440.070574843483</v>
      </c>
    </row>
    <row r="151" spans="2:16" s="4" customFormat="1">
      <c r="B151" s="35">
        <v>5300840</v>
      </c>
      <c r="C151" s="24" t="s">
        <v>32</v>
      </c>
      <c r="D151" s="38" t="s">
        <v>419</v>
      </c>
      <c r="E151" s="45">
        <v>507.08000000000004</v>
      </c>
      <c r="F151" s="16">
        <f t="shared" si="14"/>
        <v>253.54000000000002</v>
      </c>
      <c r="G151" s="8">
        <v>0.1352549889135255</v>
      </c>
      <c r="H151" s="17">
        <f t="shared" si="17"/>
        <v>347002.84</v>
      </c>
      <c r="I151" s="16">
        <f t="shared" si="15"/>
        <v>101.41600000000001</v>
      </c>
      <c r="J151" s="8">
        <f t="shared" si="16"/>
        <v>0.1352549889135255</v>
      </c>
      <c r="K151" s="17"/>
      <c r="L151" s="49">
        <v>14149.192533722486</v>
      </c>
      <c r="M151" s="54">
        <v>514.05000000000007</v>
      </c>
      <c r="N151" s="49">
        <v>14917.676840774242</v>
      </c>
      <c r="O151" s="54">
        <f>VLOOKUP(C151,'[1]Jan 2022 Apport Enroll'!$A:$M,13,FALSE)</f>
        <v>483.21</v>
      </c>
      <c r="P151" s="49">
        <v>15609.018584052483</v>
      </c>
    </row>
    <row r="152" spans="2:16" s="4" customFormat="1">
      <c r="B152" s="35">
        <v>5303540</v>
      </c>
      <c r="C152" s="24" t="s">
        <v>107</v>
      </c>
      <c r="D152" s="38" t="s">
        <v>332</v>
      </c>
      <c r="E152" s="45">
        <v>18974.710000000003</v>
      </c>
      <c r="F152" s="16">
        <f t="shared" si="14"/>
        <v>9487.3550000000014</v>
      </c>
      <c r="G152" s="8">
        <v>0.13454069550654452</v>
      </c>
      <c r="H152" s="17">
        <f t="shared" si="17"/>
        <v>365977.55000000005</v>
      </c>
      <c r="I152" s="16">
        <f t="shared" si="15"/>
        <v>3794.9420000000009</v>
      </c>
      <c r="J152" s="8">
        <f t="shared" si="16"/>
        <v>0.13454069550654452</v>
      </c>
      <c r="K152" s="17"/>
      <c r="L152" s="49">
        <v>12373.219004137611</v>
      </c>
      <c r="M152" s="54">
        <v>18427.48</v>
      </c>
      <c r="N152" s="49">
        <v>13160.823401789066</v>
      </c>
      <c r="O152" s="54">
        <f>VLOOKUP(C152,'[1]Jan 2022 Apport Enroll'!$A:$M,13,FALSE)</f>
        <v>17619.04</v>
      </c>
      <c r="P152" s="49">
        <v>13272.69566673326</v>
      </c>
    </row>
    <row r="153" spans="2:16" s="4" customFormat="1">
      <c r="B153" s="35">
        <v>5309990</v>
      </c>
      <c r="C153" s="28" t="s">
        <v>87</v>
      </c>
      <c r="D153" s="38" t="s">
        <v>457</v>
      </c>
      <c r="E153" s="45">
        <v>145.80000000000001</v>
      </c>
      <c r="F153" s="16">
        <f t="shared" si="14"/>
        <v>72.900000000000006</v>
      </c>
      <c r="G153" s="8">
        <v>0.13432835820895522</v>
      </c>
      <c r="H153" s="17">
        <f t="shared" si="17"/>
        <v>366123.35000000003</v>
      </c>
      <c r="I153" s="16">
        <f t="shared" si="15"/>
        <v>29.160000000000004</v>
      </c>
      <c r="J153" s="8">
        <f t="shared" si="16"/>
        <v>0.13432835820895522</v>
      </c>
      <c r="K153" s="17"/>
      <c r="L153" s="49">
        <v>16390.527572016461</v>
      </c>
      <c r="M153" s="54">
        <v>147.60000000000002</v>
      </c>
      <c r="N153" s="49">
        <v>17815.042073170727</v>
      </c>
      <c r="O153" s="54">
        <f>VLOOKUP(C153,'[1]Jan 2022 Apport Enroll'!$A:$M,13,FALSE)</f>
        <v>156.47999999999996</v>
      </c>
      <c r="P153" s="49">
        <v>18676.408039366059</v>
      </c>
    </row>
    <row r="154" spans="2:16" s="4" customFormat="1">
      <c r="B154" s="35">
        <v>5308220</v>
      </c>
      <c r="C154" s="24" t="s">
        <v>175</v>
      </c>
      <c r="D154" s="38" t="s">
        <v>508</v>
      </c>
      <c r="E154" s="45">
        <v>214.50000000000003</v>
      </c>
      <c r="F154" s="16">
        <f t="shared" si="14"/>
        <v>107.25000000000001</v>
      </c>
      <c r="G154" s="8">
        <v>0.13424657534246576</v>
      </c>
      <c r="H154" s="17">
        <f t="shared" si="17"/>
        <v>366337.85000000003</v>
      </c>
      <c r="I154" s="16">
        <f t="shared" si="15"/>
        <v>42.900000000000006</v>
      </c>
      <c r="J154" s="8">
        <f t="shared" si="16"/>
        <v>0.13424657534246576</v>
      </c>
      <c r="K154" s="17"/>
      <c r="L154" s="49">
        <v>10397.855804195804</v>
      </c>
      <c r="M154" s="54">
        <v>202.1</v>
      </c>
      <c r="N154" s="49">
        <v>11446.001830776844</v>
      </c>
      <c r="O154" s="54">
        <f>VLOOKUP(C154,'[1]Jan 2022 Apport Enroll'!$A:$M,13,FALSE)</f>
        <v>199.79999999999998</v>
      </c>
      <c r="P154" s="49">
        <v>11961.110460460462</v>
      </c>
    </row>
    <row r="155" spans="2:16" s="4" customFormat="1">
      <c r="B155" s="35">
        <v>5301800</v>
      </c>
      <c r="C155" s="24" t="s">
        <v>90</v>
      </c>
      <c r="D155" s="38" t="s">
        <v>327</v>
      </c>
      <c r="E155" s="45">
        <v>986.89</v>
      </c>
      <c r="F155" s="16">
        <f t="shared" si="14"/>
        <v>493.44499999999999</v>
      </c>
      <c r="G155" s="8">
        <v>0.13403041825095058</v>
      </c>
      <c r="H155" s="17">
        <f t="shared" si="17"/>
        <v>367324.74000000005</v>
      </c>
      <c r="I155" s="16">
        <f t="shared" si="15"/>
        <v>197.37800000000001</v>
      </c>
      <c r="J155" s="8">
        <f t="shared" si="16"/>
        <v>0.13403041825095058</v>
      </c>
      <c r="K155" s="17"/>
      <c r="L155" s="49">
        <v>10915.315790006991</v>
      </c>
      <c r="M155" s="54">
        <v>995.30000000000007</v>
      </c>
      <c r="N155" s="49">
        <v>11892.391540239121</v>
      </c>
      <c r="O155" s="54">
        <f>VLOOKUP(C155,'[1]Jan 2022 Apport Enroll'!$A:$M,13,FALSE)</f>
        <v>965.86</v>
      </c>
      <c r="P155" s="49">
        <v>12185.427401486755</v>
      </c>
    </row>
    <row r="156" spans="2:16" s="4" customFormat="1">
      <c r="B156" s="35">
        <v>5300950</v>
      </c>
      <c r="C156" s="24" t="s">
        <v>24</v>
      </c>
      <c r="D156" s="38" t="s">
        <v>415</v>
      </c>
      <c r="E156" s="45">
        <v>1322.47</v>
      </c>
      <c r="F156" s="16">
        <f t="shared" si="14"/>
        <v>661.23500000000001</v>
      </c>
      <c r="G156" s="8">
        <v>0.13360053440213762</v>
      </c>
      <c r="H156" s="17">
        <f t="shared" si="17"/>
        <v>368647.21</v>
      </c>
      <c r="I156" s="16">
        <f t="shared" si="15"/>
        <v>264.49400000000003</v>
      </c>
      <c r="J156" s="8">
        <f t="shared" si="16"/>
        <v>0.13360053440213762</v>
      </c>
      <c r="K156" s="17"/>
      <c r="L156" s="49">
        <v>10340.881744009317</v>
      </c>
      <c r="M156" s="54">
        <v>1216.1799999999996</v>
      </c>
      <c r="N156" s="49">
        <v>10958.004407242353</v>
      </c>
      <c r="O156" s="54">
        <f>VLOOKUP(C156,'[1]Jan 2022 Apport Enroll'!$A:$M,13,FALSE)</f>
        <v>1235.76</v>
      </c>
      <c r="P156" s="49">
        <v>11079.054444228654</v>
      </c>
    </row>
    <row r="157" spans="2:16" s="4" customFormat="1">
      <c r="B157" s="35">
        <v>5307770</v>
      </c>
      <c r="C157" s="24" t="s">
        <v>290</v>
      </c>
      <c r="D157" s="38" t="s">
        <v>394</v>
      </c>
      <c r="E157" s="45">
        <v>3689.42</v>
      </c>
      <c r="F157" s="16">
        <f t="shared" si="14"/>
        <v>1844.71</v>
      </c>
      <c r="G157" s="8">
        <v>0.13291470434327576</v>
      </c>
      <c r="H157" s="17">
        <f t="shared" si="17"/>
        <v>372336.63</v>
      </c>
      <c r="I157" s="16">
        <f t="shared" si="15"/>
        <v>737.88400000000001</v>
      </c>
      <c r="J157" s="8">
        <f t="shared" si="16"/>
        <v>0.13291470434327576</v>
      </c>
      <c r="K157" s="17"/>
      <c r="L157" s="49">
        <v>10431.776192463856</v>
      </c>
      <c r="M157" s="54">
        <v>3612.0499999999997</v>
      </c>
      <c r="N157" s="49">
        <v>11249.669827383343</v>
      </c>
      <c r="O157" s="54">
        <f>VLOOKUP(C157,'[1]Jan 2022 Apport Enroll'!$A:$M,13,FALSE)</f>
        <v>3618.7400000000002</v>
      </c>
      <c r="P157" s="49">
        <v>11226.882273940655</v>
      </c>
    </row>
    <row r="158" spans="2:16" s="4" customFormat="1">
      <c r="B158" s="35">
        <v>5302310</v>
      </c>
      <c r="C158" s="24" t="s">
        <v>26</v>
      </c>
      <c r="D158" s="38" t="s">
        <v>433</v>
      </c>
      <c r="E158" s="45">
        <v>6188.2099999999991</v>
      </c>
      <c r="F158" s="16">
        <f t="shared" si="14"/>
        <v>3094.1049999999996</v>
      </c>
      <c r="G158" s="8">
        <v>0.1306532663316583</v>
      </c>
      <c r="H158" s="17">
        <f t="shared" si="17"/>
        <v>378524.84</v>
      </c>
      <c r="I158" s="16">
        <f t="shared" si="15"/>
        <v>1237.6419999999998</v>
      </c>
      <c r="J158" s="8">
        <f t="shared" si="16"/>
        <v>0.1306532663316583</v>
      </c>
      <c r="K158" s="17"/>
      <c r="L158" s="49">
        <v>10219.58242205743</v>
      </c>
      <c r="M158" s="54">
        <v>5979.48</v>
      </c>
      <c r="N158" s="49">
        <v>10941.528204793727</v>
      </c>
      <c r="O158" s="54">
        <f>VLOOKUP(C158,'[1]Jan 2022 Apport Enroll'!$A:$M,13,FALSE)</f>
        <v>5822.79</v>
      </c>
      <c r="P158" s="49">
        <v>11031.104018863809</v>
      </c>
    </row>
    <row r="159" spans="2:16" s="4" customFormat="1">
      <c r="B159" s="35">
        <v>5308430</v>
      </c>
      <c r="C159" s="24" t="s">
        <v>20</v>
      </c>
      <c r="D159" s="38" t="s">
        <v>411</v>
      </c>
      <c r="E159" s="45">
        <v>6.4</v>
      </c>
      <c r="F159" s="16">
        <f t="shared" si="14"/>
        <v>3.2</v>
      </c>
      <c r="G159" s="8">
        <v>0.13043478260869565</v>
      </c>
      <c r="H159" s="17">
        <f t="shared" si="17"/>
        <v>378531.24000000005</v>
      </c>
      <c r="I159" s="16">
        <f t="shared" si="15"/>
        <v>1.2800000000000002</v>
      </c>
      <c r="J159" s="8">
        <f t="shared" si="16"/>
        <v>0.13043478260869565</v>
      </c>
      <c r="K159" s="17"/>
      <c r="L159" s="49">
        <v>51380.621874999997</v>
      </c>
      <c r="M159" s="54">
        <v>8</v>
      </c>
      <c r="N159" s="49">
        <v>45243.112500000003</v>
      </c>
      <c r="O159" s="54">
        <f>VLOOKUP(C159,'[1]Jan 2022 Apport Enroll'!$A:$M,13,FALSE)</f>
        <v>11</v>
      </c>
      <c r="P159" s="49">
        <v>16971.991818181818</v>
      </c>
    </row>
    <row r="160" spans="2:16" s="4" customFormat="1">
      <c r="B160" s="35">
        <v>5301230</v>
      </c>
      <c r="C160" s="24" t="s">
        <v>192</v>
      </c>
      <c r="D160" s="38" t="s">
        <v>371</v>
      </c>
      <c r="E160" s="45">
        <v>5062.0599999999995</v>
      </c>
      <c r="F160" s="16">
        <f t="shared" si="14"/>
        <v>2531.0299999999997</v>
      </c>
      <c r="G160" s="8">
        <v>0.13017498932991892</v>
      </c>
      <c r="H160" s="17">
        <f t="shared" si="17"/>
        <v>383593.30000000005</v>
      </c>
      <c r="I160" s="16">
        <f t="shared" si="15"/>
        <v>1012.4119999999999</v>
      </c>
      <c r="J160" s="8">
        <f t="shared" si="16"/>
        <v>0.13017498932991892</v>
      </c>
      <c r="K160" s="17"/>
      <c r="L160" s="49">
        <v>10346.645594876396</v>
      </c>
      <c r="M160" s="54">
        <v>5011.32</v>
      </c>
      <c r="N160" s="49">
        <v>10941.433801872561</v>
      </c>
      <c r="O160" s="54">
        <f>VLOOKUP(C160,'[1]Jan 2022 Apport Enroll'!$A:$M,13,FALSE)</f>
        <v>5158.13</v>
      </c>
      <c r="P160" s="49">
        <v>11237.279364808564</v>
      </c>
    </row>
    <row r="161" spans="2:16" s="4" customFormat="1">
      <c r="B161" s="35">
        <v>5305520</v>
      </c>
      <c r="C161" s="24" t="s">
        <v>207</v>
      </c>
      <c r="D161" s="38" t="s">
        <v>522</v>
      </c>
      <c r="E161" s="45">
        <v>397.61</v>
      </c>
      <c r="F161" s="16">
        <f t="shared" si="14"/>
        <v>198.80500000000001</v>
      </c>
      <c r="G161" s="8">
        <v>0.13008130081300814</v>
      </c>
      <c r="H161" s="17">
        <f t="shared" si="17"/>
        <v>383990.91000000003</v>
      </c>
      <c r="I161" s="16">
        <f t="shared" si="15"/>
        <v>79.522000000000006</v>
      </c>
      <c r="J161" s="8">
        <f t="shared" si="16"/>
        <v>0.13008130081300814</v>
      </c>
      <c r="K161" s="17"/>
      <c r="L161" s="49">
        <v>14029.225648248286</v>
      </c>
      <c r="M161" s="54">
        <v>363.83000000000004</v>
      </c>
      <c r="N161" s="49">
        <v>15251.450567572765</v>
      </c>
      <c r="O161" s="54">
        <f>VLOOKUP(C161,'[1]Jan 2022 Apport Enroll'!$A:$M,13,FALSE)</f>
        <v>312.36999999999995</v>
      </c>
      <c r="P161" s="49">
        <v>15146.853475045622</v>
      </c>
    </row>
    <row r="162" spans="2:16" s="4" customFormat="1">
      <c r="B162" s="35">
        <v>5306600</v>
      </c>
      <c r="C162" s="24" t="s">
        <v>201</v>
      </c>
      <c r="D162" s="38" t="s">
        <v>517</v>
      </c>
      <c r="E162" s="45">
        <v>313.83000000000004</v>
      </c>
      <c r="F162" s="16">
        <f t="shared" si="14"/>
        <v>156.91500000000002</v>
      </c>
      <c r="G162" s="8">
        <v>0.12915129151291513</v>
      </c>
      <c r="H162" s="17">
        <f t="shared" si="17"/>
        <v>384304.74000000005</v>
      </c>
      <c r="I162" s="16">
        <f t="shared" si="15"/>
        <v>62.766000000000012</v>
      </c>
      <c r="J162" s="8">
        <f t="shared" si="16"/>
        <v>0.12915129151291513</v>
      </c>
      <c r="K162" s="17"/>
      <c r="L162" s="49">
        <v>13083.42774750661</v>
      </c>
      <c r="M162" s="54">
        <v>300.12000000000006</v>
      </c>
      <c r="N162" s="49">
        <v>14301.353858456616</v>
      </c>
      <c r="O162" s="54">
        <f>VLOOKUP(C162,'[1]Jan 2022 Apport Enroll'!$A:$M,13,FALSE)</f>
        <v>295</v>
      </c>
      <c r="P162" s="49">
        <v>16318.827898305082</v>
      </c>
    </row>
    <row r="163" spans="2:16" s="4" customFormat="1">
      <c r="B163" s="35">
        <v>5302610</v>
      </c>
      <c r="C163" s="24" t="s">
        <v>72</v>
      </c>
      <c r="D163" s="38" t="s">
        <v>450</v>
      </c>
      <c r="E163" s="45">
        <v>2599.0599999999995</v>
      </c>
      <c r="F163" s="16">
        <f t="shared" si="14"/>
        <v>1299.5299999999997</v>
      </c>
      <c r="G163" s="8">
        <v>0.12884834663625996</v>
      </c>
      <c r="H163" s="17">
        <f t="shared" si="17"/>
        <v>386903.80000000005</v>
      </c>
      <c r="I163" s="16">
        <f t="shared" si="15"/>
        <v>519.8119999999999</v>
      </c>
      <c r="J163" s="8">
        <f t="shared" si="16"/>
        <v>0.12884834663625996</v>
      </c>
      <c r="K163" s="17"/>
      <c r="L163" s="49">
        <v>10286.546647634146</v>
      </c>
      <c r="M163" s="54">
        <v>2583.9399999999996</v>
      </c>
      <c r="N163" s="49">
        <v>11646.30076936771</v>
      </c>
      <c r="O163" s="54">
        <f>VLOOKUP(C163,'[1]Jan 2022 Apport Enroll'!$A:$M,13,FALSE)</f>
        <v>2582.81</v>
      </c>
      <c r="P163" s="49">
        <v>11597.194911743412</v>
      </c>
    </row>
    <row r="164" spans="2:16" s="4" customFormat="1">
      <c r="B164" s="35">
        <v>5301830</v>
      </c>
      <c r="C164" s="24" t="s">
        <v>29</v>
      </c>
      <c r="D164" s="38" t="s">
        <v>417</v>
      </c>
      <c r="E164" s="45">
        <v>351.18</v>
      </c>
      <c r="F164" s="16">
        <f t="shared" si="14"/>
        <v>175.59</v>
      </c>
      <c r="G164" s="8">
        <v>0.1270718232044199</v>
      </c>
      <c r="H164" s="17">
        <f t="shared" si="17"/>
        <v>387254.98000000004</v>
      </c>
      <c r="I164" s="16">
        <f t="shared" si="15"/>
        <v>70.236000000000004</v>
      </c>
      <c r="J164" s="8">
        <f t="shared" si="16"/>
        <v>0.1270718232044199</v>
      </c>
      <c r="K164" s="17"/>
      <c r="L164" s="49">
        <v>13060.111538242496</v>
      </c>
      <c r="M164" s="54">
        <v>322.23999999999995</v>
      </c>
      <c r="N164" s="49">
        <v>14098.257261668326</v>
      </c>
      <c r="O164" s="54">
        <f>VLOOKUP(C164,'[1]Jan 2022 Apport Enroll'!$A:$M,13,FALSE)</f>
        <v>307.8</v>
      </c>
      <c r="P164" s="49">
        <v>13269.115756985055</v>
      </c>
    </row>
    <row r="165" spans="2:16" s="4" customFormat="1">
      <c r="B165" s="35">
        <v>5305700</v>
      </c>
      <c r="C165" s="24" t="s">
        <v>80</v>
      </c>
      <c r="D165" s="38" t="s">
        <v>351</v>
      </c>
      <c r="E165" s="45">
        <v>713.26</v>
      </c>
      <c r="F165" s="16">
        <f t="shared" si="14"/>
        <v>356.63</v>
      </c>
      <c r="G165" s="8">
        <v>0.12679738562091503</v>
      </c>
      <c r="H165" s="17">
        <f t="shared" si="17"/>
        <v>387968.24000000005</v>
      </c>
      <c r="I165" s="16">
        <f t="shared" si="15"/>
        <v>142.65200000000002</v>
      </c>
      <c r="J165" s="8">
        <f t="shared" si="16"/>
        <v>0.12679738562091503</v>
      </c>
      <c r="K165" s="17"/>
      <c r="L165" s="49">
        <v>11559.95664974904</v>
      </c>
      <c r="M165" s="54">
        <v>736.36</v>
      </c>
      <c r="N165" s="49">
        <v>12375.270519854417</v>
      </c>
      <c r="O165" s="54">
        <f>VLOOKUP(C165,'[1]Jan 2022 Apport Enroll'!$A:$M,13,FALSE)</f>
        <v>724.34000000000015</v>
      </c>
      <c r="P165" s="49">
        <v>12478.003340972467</v>
      </c>
    </row>
    <row r="166" spans="2:16" s="4" customFormat="1">
      <c r="B166" s="35">
        <v>5302280</v>
      </c>
      <c r="C166" s="24" t="s">
        <v>15</v>
      </c>
      <c r="D166" s="38" t="s">
        <v>323</v>
      </c>
      <c r="E166" s="45">
        <v>4117.0700000000006</v>
      </c>
      <c r="F166" s="16">
        <f t="shared" si="14"/>
        <v>2058.5350000000003</v>
      </c>
      <c r="G166" s="8">
        <v>0.12570850202429149</v>
      </c>
      <c r="H166" s="17">
        <f t="shared" si="17"/>
        <v>392085.31000000006</v>
      </c>
      <c r="I166" s="16">
        <f t="shared" si="15"/>
        <v>823.41400000000021</v>
      </c>
      <c r="J166" s="8">
        <f t="shared" si="16"/>
        <v>0.12570850202429149</v>
      </c>
      <c r="K166" s="17"/>
      <c r="L166" s="49">
        <v>10741.709096517669</v>
      </c>
      <c r="M166" s="54">
        <v>3625.85</v>
      </c>
      <c r="N166" s="49">
        <v>12024.068753533655</v>
      </c>
      <c r="O166" s="54">
        <f>VLOOKUP(C166,'[1]Jan 2022 Apport Enroll'!$A:$M,13,FALSE)</f>
        <v>3502.74</v>
      </c>
      <c r="P166" s="49">
        <v>11670.630120990994</v>
      </c>
    </row>
    <row r="167" spans="2:16" s="4" customFormat="1">
      <c r="B167" s="35">
        <v>5309690</v>
      </c>
      <c r="C167" s="24" t="s">
        <v>241</v>
      </c>
      <c r="D167" s="38" t="s">
        <v>390</v>
      </c>
      <c r="E167" s="45">
        <v>3722.86</v>
      </c>
      <c r="F167" s="16">
        <f t="shared" si="14"/>
        <v>1861.43</v>
      </c>
      <c r="G167" s="8">
        <v>0.12569145666871542</v>
      </c>
      <c r="H167" s="17">
        <f t="shared" ref="H167:H195" si="18">H166+E167</f>
        <v>395808.17000000004</v>
      </c>
      <c r="I167" s="16">
        <f t="shared" si="15"/>
        <v>744.57200000000012</v>
      </c>
      <c r="J167" s="8">
        <f t="shared" si="16"/>
        <v>0.12569145666871542</v>
      </c>
      <c r="K167" s="17"/>
      <c r="L167" s="49">
        <v>10118.267076924729</v>
      </c>
      <c r="M167" s="54">
        <v>3390.6899999999996</v>
      </c>
      <c r="N167" s="49">
        <v>11022.425173047375</v>
      </c>
      <c r="O167" s="54">
        <f>VLOOKUP(C167,'[1]Jan 2022 Apport Enroll'!$A:$M,13,FALSE)</f>
        <v>3410.5899999999997</v>
      </c>
      <c r="P167" s="49">
        <v>11036.582946059187</v>
      </c>
    </row>
    <row r="168" spans="2:16" s="4" customFormat="1">
      <c r="B168" s="35">
        <v>5305460</v>
      </c>
      <c r="C168" s="24" t="s">
        <v>276</v>
      </c>
      <c r="D168" s="38" t="s">
        <v>595</v>
      </c>
      <c r="E168" s="45">
        <v>1267.7000000000003</v>
      </c>
      <c r="F168" s="16">
        <f t="shared" si="14"/>
        <v>633.85000000000014</v>
      </c>
      <c r="G168" s="8">
        <v>0.12549537648612946</v>
      </c>
      <c r="H168" s="17">
        <f t="shared" si="18"/>
        <v>397075.87000000005</v>
      </c>
      <c r="I168" s="16">
        <f t="shared" si="15"/>
        <v>253.54000000000008</v>
      </c>
      <c r="J168" s="8">
        <f t="shared" si="16"/>
        <v>0.12549537648612946</v>
      </c>
      <c r="K168" s="17"/>
      <c r="L168" s="49">
        <v>10519.395637769187</v>
      </c>
      <c r="M168" s="54">
        <v>1226.0000000000005</v>
      </c>
      <c r="N168" s="49">
        <v>11005.174021207173</v>
      </c>
      <c r="O168" s="54">
        <f>VLOOKUP(C168,'[1]Jan 2022 Apport Enroll'!$A:$M,13,FALSE)</f>
        <v>1223.7900000000002</v>
      </c>
      <c r="P168" s="49">
        <v>11478.816610693008</v>
      </c>
    </row>
    <row r="169" spans="2:16" s="4" customFormat="1">
      <c r="B169" s="35">
        <v>5302700</v>
      </c>
      <c r="C169" s="24" t="s">
        <v>43</v>
      </c>
      <c r="D169" s="38" t="s">
        <v>310</v>
      </c>
      <c r="E169" s="45">
        <v>25860.799999999996</v>
      </c>
      <c r="F169" s="16">
        <f t="shared" si="14"/>
        <v>12930.399999999998</v>
      </c>
      <c r="G169" s="8">
        <v>0.12512734042926899</v>
      </c>
      <c r="H169" s="17">
        <f t="shared" si="18"/>
        <v>422936.67000000004</v>
      </c>
      <c r="I169" s="16">
        <f t="shared" si="15"/>
        <v>5172.16</v>
      </c>
      <c r="J169" s="8">
        <f t="shared" si="16"/>
        <v>0.12512734042926899</v>
      </c>
      <c r="K169" s="17"/>
      <c r="L169" s="49">
        <v>11026.058174147747</v>
      </c>
      <c r="M169" s="54">
        <v>23911.870000000006</v>
      </c>
      <c r="N169" s="49">
        <v>11659.666108924142</v>
      </c>
      <c r="O169" s="54">
        <f>VLOOKUP(C169,'[1]Jan 2022 Apport Enroll'!$A:$M,13,FALSE)</f>
        <v>22954.33</v>
      </c>
      <c r="P169" s="49">
        <v>12006.512240609942</v>
      </c>
    </row>
    <row r="170" spans="2:16" s="4" customFormat="1">
      <c r="B170" s="35">
        <v>5306930</v>
      </c>
      <c r="C170" s="24" t="s">
        <v>279</v>
      </c>
      <c r="D170" s="38" t="s">
        <v>584</v>
      </c>
      <c r="E170" s="45">
        <v>2879.92</v>
      </c>
      <c r="F170" s="16">
        <f t="shared" si="14"/>
        <v>1439.96</v>
      </c>
      <c r="G170" s="8">
        <v>0.12426852521533302</v>
      </c>
      <c r="H170" s="17">
        <f t="shared" si="18"/>
        <v>425816.59</v>
      </c>
      <c r="I170" s="16">
        <f t="shared" si="15"/>
        <v>575.98400000000004</v>
      </c>
      <c r="J170" s="8">
        <f t="shared" si="16"/>
        <v>0.12426852521533302</v>
      </c>
      <c r="K170" s="17"/>
      <c r="L170" s="49">
        <v>9771.3345405427935</v>
      </c>
      <c r="M170" s="54">
        <v>2596.0400000000004</v>
      </c>
      <c r="N170" s="49">
        <v>10541.284960940508</v>
      </c>
      <c r="O170" s="54">
        <f>VLOOKUP(C170,'[1]Jan 2022 Apport Enroll'!$A:$M,13,FALSE)</f>
        <v>2617.0100000000007</v>
      </c>
      <c r="P170" s="49">
        <v>10722.446631843208</v>
      </c>
    </row>
    <row r="171" spans="2:16" s="4" customFormat="1">
      <c r="B171" s="35">
        <v>5309720</v>
      </c>
      <c r="C171" s="24" t="s">
        <v>299</v>
      </c>
      <c r="D171" s="38" t="s">
        <v>602</v>
      </c>
      <c r="E171" s="45">
        <v>5392.9699999999993</v>
      </c>
      <c r="F171" s="16">
        <f t="shared" si="14"/>
        <v>2696.4849999999997</v>
      </c>
      <c r="G171" s="8">
        <v>0.12416771639373762</v>
      </c>
      <c r="H171" s="17">
        <f t="shared" si="18"/>
        <v>431209.56</v>
      </c>
      <c r="I171" s="16">
        <f t="shared" si="15"/>
        <v>1078.5939999999998</v>
      </c>
      <c r="J171" s="8">
        <f t="shared" si="16"/>
        <v>0.12416771639373762</v>
      </c>
      <c r="K171" s="17"/>
      <c r="L171" s="49">
        <v>10527.215597342467</v>
      </c>
      <c r="M171" s="54">
        <v>5187.6100000000015</v>
      </c>
      <c r="N171" s="49">
        <v>11246.781714508221</v>
      </c>
      <c r="O171" s="54">
        <f>VLOOKUP(C171,'[1]Jan 2022 Apport Enroll'!$A:$M,13,FALSE)</f>
        <v>5225.1799999999994</v>
      </c>
      <c r="P171" s="49">
        <v>11414.294075993557</v>
      </c>
    </row>
    <row r="172" spans="2:16" s="4" customFormat="1">
      <c r="B172" s="35">
        <v>5307320</v>
      </c>
      <c r="C172" s="24" t="s">
        <v>11</v>
      </c>
      <c r="D172" s="38" t="s">
        <v>409</v>
      </c>
      <c r="E172" s="45">
        <v>13751.099999999999</v>
      </c>
      <c r="F172" s="16">
        <f t="shared" si="14"/>
        <v>6875.5499999999993</v>
      </c>
      <c r="G172" s="8">
        <v>0.12263181083859598</v>
      </c>
      <c r="H172" s="17">
        <f t="shared" si="18"/>
        <v>444960.66</v>
      </c>
      <c r="I172" s="16">
        <f t="shared" si="15"/>
        <v>2750.22</v>
      </c>
      <c r="J172" s="8">
        <f t="shared" si="16"/>
        <v>0.12263181083859598</v>
      </c>
      <c r="K172" s="17"/>
      <c r="L172" s="49">
        <v>10077.767287707893</v>
      </c>
      <c r="M172" s="54">
        <v>13265.859999999999</v>
      </c>
      <c r="N172" s="49">
        <v>10818.747652244181</v>
      </c>
      <c r="O172" s="54">
        <f>VLOOKUP(C172,'[1]Jan 2022 Apport Enroll'!$A:$M,13,FALSE)</f>
        <v>13424.679999999998</v>
      </c>
      <c r="P172" s="49">
        <v>10843.335216183925</v>
      </c>
    </row>
    <row r="173" spans="2:16" s="4" customFormat="1">
      <c r="B173" s="35">
        <v>5309930</v>
      </c>
      <c r="C173" s="24" t="s">
        <v>160</v>
      </c>
      <c r="D173" s="38" t="s">
        <v>395</v>
      </c>
      <c r="E173" s="45">
        <v>727.81999999999994</v>
      </c>
      <c r="F173" s="16">
        <f t="shared" si="14"/>
        <v>363.90999999999997</v>
      </c>
      <c r="G173" s="8">
        <v>0.12247474747474747</v>
      </c>
      <c r="H173" s="17">
        <f t="shared" si="18"/>
        <v>445688.48</v>
      </c>
      <c r="I173" s="16">
        <f t="shared" si="15"/>
        <v>145.56399999999999</v>
      </c>
      <c r="J173" s="8">
        <f t="shared" si="16"/>
        <v>0.12247474747474747</v>
      </c>
      <c r="K173" s="17"/>
      <c r="L173" s="49">
        <v>9882.6534445329908</v>
      </c>
      <c r="M173" s="54">
        <v>695.63</v>
      </c>
      <c r="N173" s="49">
        <v>12192.556847749522</v>
      </c>
      <c r="O173" s="54">
        <f>VLOOKUP(C173,'[1]Jan 2022 Apport Enroll'!$A:$M,13,FALSE)</f>
        <v>730.72</v>
      </c>
      <c r="P173" s="49">
        <v>12850.845946463762</v>
      </c>
    </row>
    <row r="174" spans="2:16" s="4" customFormat="1">
      <c r="B174" s="35">
        <v>5304020</v>
      </c>
      <c r="C174" s="30" t="s">
        <v>8</v>
      </c>
      <c r="D174" s="38" t="s">
        <v>338</v>
      </c>
      <c r="E174" s="45">
        <v>1406.6</v>
      </c>
      <c r="F174" s="16">
        <f t="shared" si="14"/>
        <v>703.3</v>
      </c>
      <c r="G174" s="8">
        <v>0.12229102167182662</v>
      </c>
      <c r="H174" s="17">
        <f t="shared" si="18"/>
        <v>447095.07999999996</v>
      </c>
      <c r="I174" s="16">
        <f t="shared" si="15"/>
        <v>281.32</v>
      </c>
      <c r="J174" s="8">
        <f t="shared" si="16"/>
        <v>0.12229102167182662</v>
      </c>
      <c r="K174" s="17"/>
      <c r="L174" s="49">
        <v>11179.602196786578</v>
      </c>
      <c r="M174" s="54">
        <v>1359.1100000000001</v>
      </c>
      <c r="N174" s="49">
        <v>11759.9420061658</v>
      </c>
      <c r="O174" s="54">
        <f>VLOOKUP(C174,'[1]Jan 2022 Apport Enroll'!$A:$M,13,FALSE)</f>
        <v>1391.51</v>
      </c>
      <c r="P174" s="49">
        <v>11789.090563488584</v>
      </c>
    </row>
    <row r="175" spans="2:16" s="4" customFormat="1">
      <c r="B175" s="35">
        <v>5308310</v>
      </c>
      <c r="C175" s="27" t="s">
        <v>280</v>
      </c>
      <c r="D175" s="40" t="s">
        <v>592</v>
      </c>
      <c r="E175" s="45">
        <v>152.13000000000002</v>
      </c>
      <c r="F175" s="16">
        <f t="shared" si="14"/>
        <v>76.065000000000012</v>
      </c>
      <c r="G175" s="8">
        <v>0.12149532710280374</v>
      </c>
      <c r="H175" s="17">
        <f t="shared" si="18"/>
        <v>447247.20999999996</v>
      </c>
      <c r="I175" s="16">
        <f t="shared" si="15"/>
        <v>30.426000000000005</v>
      </c>
      <c r="J175" s="8">
        <f t="shared" si="16"/>
        <v>0.12149532710280374</v>
      </c>
      <c r="K175" s="17"/>
      <c r="L175" s="49">
        <v>17625.763820416745</v>
      </c>
      <c r="M175" s="54">
        <v>135.15999999999997</v>
      </c>
      <c r="N175" s="49">
        <v>19992.812444510218</v>
      </c>
      <c r="O175" s="54">
        <f>VLOOKUP(C175,'[1]Jan 2022 Apport Enroll'!$A:$M,13,FALSE)</f>
        <v>124.30999999999999</v>
      </c>
      <c r="P175" s="49">
        <v>22571.094119539863</v>
      </c>
    </row>
    <row r="176" spans="2:16" s="4" customFormat="1">
      <c r="B176" s="35">
        <v>5307440</v>
      </c>
      <c r="C176" s="24" t="s">
        <v>193</v>
      </c>
      <c r="D176" s="38" t="s">
        <v>560</v>
      </c>
      <c r="E176" s="45">
        <v>1405.9399999999998</v>
      </c>
      <c r="F176" s="16">
        <f t="shared" si="14"/>
        <v>702.96999999999991</v>
      </c>
      <c r="G176" s="8">
        <v>0.12113055181695828</v>
      </c>
      <c r="H176" s="17">
        <f t="shared" si="18"/>
        <v>448653.14999999997</v>
      </c>
      <c r="I176" s="16">
        <f t="shared" si="15"/>
        <v>281.18799999999999</v>
      </c>
      <c r="J176" s="8">
        <f t="shared" si="16"/>
        <v>0.12113055181695828</v>
      </c>
      <c r="K176" s="17"/>
      <c r="L176" s="49">
        <v>10900.992759292714</v>
      </c>
      <c r="M176" s="54">
        <v>1410.03</v>
      </c>
      <c r="N176" s="49">
        <v>11659.598419891776</v>
      </c>
      <c r="O176" s="54">
        <f>VLOOKUP(C176,'[1]Jan 2022 Apport Enroll'!$A:$M,13,FALSE)</f>
        <v>1440.6000000000001</v>
      </c>
      <c r="P176" s="49">
        <v>11496.511585450506</v>
      </c>
    </row>
    <row r="177" spans="2:16" s="4" customFormat="1">
      <c r="B177" s="35">
        <v>5305340</v>
      </c>
      <c r="C177" s="24" t="s">
        <v>234</v>
      </c>
      <c r="D177" s="38" t="s">
        <v>546</v>
      </c>
      <c r="E177" s="45">
        <v>63.5</v>
      </c>
      <c r="F177" s="16">
        <f t="shared" si="14"/>
        <v>31.75</v>
      </c>
      <c r="G177" s="8">
        <v>0.12</v>
      </c>
      <c r="H177" s="17">
        <f t="shared" si="18"/>
        <v>448716.64999999997</v>
      </c>
      <c r="I177" s="16">
        <f t="shared" si="15"/>
        <v>12.700000000000001</v>
      </c>
      <c r="J177" s="8">
        <f t="shared" si="16"/>
        <v>0.12</v>
      </c>
      <c r="K177" s="17"/>
      <c r="L177" s="49">
        <v>13426.319527559055</v>
      </c>
      <c r="M177" s="54">
        <v>65.5</v>
      </c>
      <c r="N177" s="49">
        <v>12835.936641221373</v>
      </c>
      <c r="O177" s="54">
        <f>VLOOKUP(C177,'[1]Jan 2022 Apport Enroll'!$A:$M,13,FALSE)</f>
        <v>59.8</v>
      </c>
      <c r="P177" s="49">
        <v>13060.954180602008</v>
      </c>
    </row>
    <row r="178" spans="2:16" s="4" customFormat="1">
      <c r="B178" s="35">
        <v>5307680</v>
      </c>
      <c r="C178" s="24" t="s">
        <v>86</v>
      </c>
      <c r="D178" s="38" t="s">
        <v>456</v>
      </c>
      <c r="E178" s="45">
        <v>55.400000000000006</v>
      </c>
      <c r="F178" s="16">
        <f t="shared" si="14"/>
        <v>27.700000000000003</v>
      </c>
      <c r="G178" s="8">
        <v>0.11926605504587157</v>
      </c>
      <c r="H178" s="17">
        <f t="shared" si="18"/>
        <v>448772.05</v>
      </c>
      <c r="I178" s="16">
        <f t="shared" si="15"/>
        <v>11.080000000000002</v>
      </c>
      <c r="J178" s="8">
        <f t="shared" si="16"/>
        <v>0.11926605504587157</v>
      </c>
      <c r="K178" s="17"/>
      <c r="L178" s="49">
        <v>12131.635198555954</v>
      </c>
      <c r="M178" s="54">
        <v>50.86</v>
      </c>
      <c r="N178" s="49">
        <v>14444.811049941014</v>
      </c>
      <c r="O178" s="54">
        <f>VLOOKUP(C178,'[1]Jan 2022 Apport Enroll'!$A:$M,13,FALSE)</f>
        <v>54</v>
      </c>
      <c r="P178" s="49">
        <v>13092.682037037037</v>
      </c>
    </row>
    <row r="179" spans="2:16" s="4" customFormat="1">
      <c r="B179" s="35">
        <v>5303270</v>
      </c>
      <c r="C179" s="24" t="s">
        <v>254</v>
      </c>
      <c r="D179" s="38" t="s">
        <v>556</v>
      </c>
      <c r="E179" s="45">
        <v>37.51</v>
      </c>
      <c r="F179" s="16">
        <f t="shared" si="14"/>
        <v>18.754999999999999</v>
      </c>
      <c r="G179" s="8">
        <v>0.11851851851851852</v>
      </c>
      <c r="H179" s="17">
        <f t="shared" si="18"/>
        <v>448809.56</v>
      </c>
      <c r="I179" s="16">
        <f t="shared" si="15"/>
        <v>7.5019999999999998</v>
      </c>
      <c r="J179" s="8">
        <f t="shared" si="16"/>
        <v>0.11851851851851852</v>
      </c>
      <c r="K179" s="17"/>
      <c r="L179" s="49">
        <v>16376.198613703013</v>
      </c>
      <c r="M179" s="54">
        <v>36.300000000000004</v>
      </c>
      <c r="N179" s="49">
        <v>18182.019283746555</v>
      </c>
      <c r="O179" s="54">
        <f>VLOOKUP(C179,'[1]Jan 2022 Apport Enroll'!$A:$M,13,FALSE)</f>
        <v>28</v>
      </c>
      <c r="P179" s="49">
        <v>22411.761785714283</v>
      </c>
    </row>
    <row r="180" spans="2:16" s="4" customFormat="1">
      <c r="B180" s="35">
        <v>5301470</v>
      </c>
      <c r="C180" s="24" t="s">
        <v>271</v>
      </c>
      <c r="D180" s="38" t="s">
        <v>576</v>
      </c>
      <c r="E180" s="45">
        <v>1492.3799999999999</v>
      </c>
      <c r="F180" s="16">
        <f t="shared" si="14"/>
        <v>746.18999999999994</v>
      </c>
      <c r="G180" s="8">
        <v>0.11718339464004204</v>
      </c>
      <c r="H180" s="17">
        <f t="shared" si="18"/>
        <v>450301.94</v>
      </c>
      <c r="I180" s="16">
        <f t="shared" si="15"/>
        <v>298.476</v>
      </c>
      <c r="J180" s="8">
        <f t="shared" si="16"/>
        <v>0.11718339464004204</v>
      </c>
      <c r="K180" s="17"/>
      <c r="L180" s="49">
        <v>10200.263438266395</v>
      </c>
      <c r="M180" s="54">
        <v>1609.0600000000002</v>
      </c>
      <c r="N180" s="49">
        <v>11049.505027780193</v>
      </c>
      <c r="O180" s="54">
        <f>VLOOKUP(C180,'[1]Jan 2022 Apport Enroll'!$A:$M,13,FALSE)</f>
        <v>1523.4399999999998</v>
      </c>
      <c r="P180" s="49">
        <v>11583.827535052251</v>
      </c>
    </row>
    <row r="181" spans="2:16" s="4" customFormat="1">
      <c r="B181" s="35">
        <v>5305430</v>
      </c>
      <c r="C181" s="24" t="s">
        <v>124</v>
      </c>
      <c r="D181" s="38" t="s">
        <v>361</v>
      </c>
      <c r="E181" s="45">
        <v>16067.509999999997</v>
      </c>
      <c r="F181" s="16">
        <f t="shared" si="14"/>
        <v>8033.7549999999983</v>
      </c>
      <c r="G181" s="8">
        <v>0.11678875945718746</v>
      </c>
      <c r="H181" s="17">
        <f t="shared" si="18"/>
        <v>466369.45</v>
      </c>
      <c r="I181" s="16">
        <f t="shared" si="15"/>
        <v>3213.5019999999995</v>
      </c>
      <c r="J181" s="8">
        <f t="shared" si="16"/>
        <v>0.11678875945718746</v>
      </c>
      <c r="K181" s="17"/>
      <c r="L181" s="49">
        <v>12412.716722752937</v>
      </c>
      <c r="M181" s="54">
        <v>15385.689999999999</v>
      </c>
      <c r="N181" s="49">
        <v>12975.670348226178</v>
      </c>
      <c r="O181" s="54">
        <f>VLOOKUP(C181,'[1]Jan 2022 Apport Enroll'!$A:$M,13,FALSE)</f>
        <v>15034.829999999998</v>
      </c>
      <c r="P181" s="49">
        <v>13104.789283284215</v>
      </c>
    </row>
    <row r="182" spans="2:16" s="4" customFormat="1">
      <c r="B182" s="35">
        <v>5300300</v>
      </c>
      <c r="C182" s="24" t="s">
        <v>99</v>
      </c>
      <c r="D182" s="38" t="s">
        <v>468</v>
      </c>
      <c r="E182" s="45">
        <v>17035.97</v>
      </c>
      <c r="F182" s="16">
        <f t="shared" si="14"/>
        <v>8517.9850000000006</v>
      </c>
      <c r="G182" s="8">
        <v>0.1161890455280795</v>
      </c>
      <c r="H182" s="17">
        <f t="shared" si="18"/>
        <v>483405.42000000004</v>
      </c>
      <c r="I182" s="16">
        <f t="shared" si="15"/>
        <v>3407.1940000000004</v>
      </c>
      <c r="J182" s="8">
        <f t="shared" si="16"/>
        <v>0.1161890455280795</v>
      </c>
      <c r="K182" s="17"/>
      <c r="L182" s="49">
        <v>11727.210663085223</v>
      </c>
      <c r="M182" s="54">
        <v>16760.609999999997</v>
      </c>
      <c r="N182" s="49">
        <v>12435.663227651023</v>
      </c>
      <c r="O182" s="54">
        <f>VLOOKUP(C182,'[1]Jan 2022 Apport Enroll'!$A:$M,13,FALSE)</f>
        <v>16785.930000000004</v>
      </c>
      <c r="P182" s="49">
        <v>12422.854317276431</v>
      </c>
    </row>
    <row r="183" spans="2:16" s="4" customFormat="1">
      <c r="B183" s="35">
        <v>5302820</v>
      </c>
      <c r="C183" s="24" t="s">
        <v>97</v>
      </c>
      <c r="D183" s="38" t="s">
        <v>330</v>
      </c>
      <c r="E183" s="45">
        <v>22705.829999999998</v>
      </c>
      <c r="F183" s="16">
        <f t="shared" si="14"/>
        <v>11352.914999999999</v>
      </c>
      <c r="G183" s="8">
        <v>0.11564702354176039</v>
      </c>
      <c r="H183" s="17">
        <f t="shared" si="18"/>
        <v>506111.25000000006</v>
      </c>
      <c r="I183" s="16">
        <f t="shared" si="15"/>
        <v>4541.1660000000002</v>
      </c>
      <c r="J183" s="8">
        <f t="shared" si="16"/>
        <v>0.11564702354176039</v>
      </c>
      <c r="K183" s="17"/>
      <c r="L183" s="49">
        <v>11884.271209640872</v>
      </c>
      <c r="M183" s="54">
        <v>21188.799999999999</v>
      </c>
      <c r="N183" s="49">
        <v>12446.108314770066</v>
      </c>
      <c r="O183" s="54">
        <f>VLOOKUP(C183,'[1]Jan 2022 Apport Enroll'!$A:$M,13,FALSE)</f>
        <v>20447.68</v>
      </c>
      <c r="P183" s="49">
        <v>12746.443517797617</v>
      </c>
    </row>
    <row r="184" spans="2:16" s="4" customFormat="1">
      <c r="B184" s="35">
        <v>5302850</v>
      </c>
      <c r="C184" s="24" t="s">
        <v>274</v>
      </c>
      <c r="D184" s="38" t="s">
        <v>331</v>
      </c>
      <c r="E184" s="45">
        <v>4784.54</v>
      </c>
      <c r="F184" s="16">
        <f t="shared" si="14"/>
        <v>2392.27</v>
      </c>
      <c r="G184" s="8">
        <v>0.11564407324124638</v>
      </c>
      <c r="H184" s="17">
        <f t="shared" si="18"/>
        <v>510895.79000000004</v>
      </c>
      <c r="I184" s="16">
        <f t="shared" si="15"/>
        <v>956.90800000000002</v>
      </c>
      <c r="J184" s="8">
        <f t="shared" si="16"/>
        <v>0.11564407324124638</v>
      </c>
      <c r="K184" s="17"/>
      <c r="L184" s="49">
        <v>11345.050870094095</v>
      </c>
      <c r="M184" s="54">
        <v>4351.45</v>
      </c>
      <c r="N184" s="49">
        <v>12127.351682772407</v>
      </c>
      <c r="O184" s="54">
        <f>VLOOKUP(C184,'[1]Jan 2022 Apport Enroll'!$A:$M,13,FALSE)</f>
        <v>4375.380000000001</v>
      </c>
      <c r="P184" s="49">
        <v>12099.6992901188</v>
      </c>
    </row>
    <row r="185" spans="2:16" s="4" customFormat="1">
      <c r="B185" s="35">
        <v>5307380</v>
      </c>
      <c r="C185" s="24" t="s">
        <v>4</v>
      </c>
      <c r="D185" s="38" t="s">
        <v>403</v>
      </c>
      <c r="E185" s="45">
        <v>355.28</v>
      </c>
      <c r="F185" s="16">
        <f t="shared" si="14"/>
        <v>177.64</v>
      </c>
      <c r="G185" s="8">
        <v>0.11547344110854503</v>
      </c>
      <c r="H185" s="17">
        <f t="shared" si="18"/>
        <v>511251.07000000007</v>
      </c>
      <c r="I185" s="16">
        <f t="shared" si="15"/>
        <v>71.055999999999997</v>
      </c>
      <c r="J185" s="8">
        <f t="shared" si="16"/>
        <v>0.11547344110854503</v>
      </c>
      <c r="K185" s="17"/>
      <c r="L185" s="49">
        <v>11395.221233956318</v>
      </c>
      <c r="M185" s="54">
        <v>325.93999999999994</v>
      </c>
      <c r="N185" s="49">
        <v>12813.472663680433</v>
      </c>
      <c r="O185" s="54">
        <f>VLOOKUP(C185,'[1]Jan 2022 Apport Enroll'!$A:$M,13,FALSE)</f>
        <v>356.94</v>
      </c>
      <c r="P185" s="49">
        <v>12234.983218468091</v>
      </c>
    </row>
    <row r="186" spans="2:16" s="4" customFormat="1">
      <c r="B186" s="35">
        <v>5310020</v>
      </c>
      <c r="C186" s="28" t="s">
        <v>145</v>
      </c>
      <c r="D186" s="38" t="s">
        <v>486</v>
      </c>
      <c r="E186" s="45">
        <v>67.389999999999986</v>
      </c>
      <c r="F186" s="16">
        <f t="shared" si="14"/>
        <v>33.694999999999993</v>
      </c>
      <c r="G186" s="8">
        <v>0.11538461538461539</v>
      </c>
      <c r="H186" s="17">
        <f t="shared" si="18"/>
        <v>511318.46000000008</v>
      </c>
      <c r="I186" s="16">
        <f t="shared" si="15"/>
        <v>13.477999999999998</v>
      </c>
      <c r="J186" s="8">
        <f t="shared" si="16"/>
        <v>0.11538461538461539</v>
      </c>
      <c r="K186" s="17"/>
      <c r="L186" s="49">
        <v>29854.515803531689</v>
      </c>
      <c r="M186" s="54">
        <v>66.87</v>
      </c>
      <c r="N186" s="49">
        <v>31341.385075519665</v>
      </c>
      <c r="O186" s="54">
        <f>VLOOKUP(C186,'[1]Jan 2022 Apport Enroll'!$A:$M,13,FALSE)</f>
        <v>60.22</v>
      </c>
      <c r="P186" s="49">
        <v>35323.978744603111</v>
      </c>
    </row>
    <row r="187" spans="2:16" s="4" customFormat="1">
      <c r="B187" s="35">
        <v>5308790</v>
      </c>
      <c r="C187" s="24" t="s">
        <v>250</v>
      </c>
      <c r="D187" s="38" t="s">
        <v>583</v>
      </c>
      <c r="E187" s="45">
        <v>200.80000000000004</v>
      </c>
      <c r="F187" s="16">
        <f t="shared" si="14"/>
        <v>100.40000000000002</v>
      </c>
      <c r="G187" s="8">
        <v>0.11458333333333333</v>
      </c>
      <c r="H187" s="17">
        <f t="shared" si="18"/>
        <v>511519.26000000007</v>
      </c>
      <c r="I187" s="16">
        <f t="shared" si="15"/>
        <v>40.160000000000011</v>
      </c>
      <c r="J187" s="8">
        <f t="shared" si="16"/>
        <v>0.11458333333333333</v>
      </c>
      <c r="K187" s="17"/>
      <c r="L187" s="49">
        <v>15988.565786852587</v>
      </c>
      <c r="M187" s="54">
        <v>173.6</v>
      </c>
      <c r="N187" s="49">
        <v>18931.573214285716</v>
      </c>
      <c r="O187" s="54">
        <f>VLOOKUP(C187,'[1]Jan 2022 Apport Enroll'!$A:$M,13,FALSE)</f>
        <v>192.05999999999997</v>
      </c>
      <c r="P187" s="49">
        <v>17109.36108507758</v>
      </c>
    </row>
    <row r="188" spans="2:16" s="4" customFormat="1">
      <c r="B188" s="35">
        <v>5308820</v>
      </c>
      <c r="C188" s="24" t="s">
        <v>267</v>
      </c>
      <c r="D188" s="38" t="s">
        <v>385</v>
      </c>
      <c r="E188" s="45">
        <v>1297.8899999999999</v>
      </c>
      <c r="F188" s="16">
        <f t="shared" si="14"/>
        <v>648.94499999999994</v>
      </c>
      <c r="G188" s="8">
        <v>0.11444652908067542</v>
      </c>
      <c r="H188" s="17">
        <f t="shared" si="18"/>
        <v>512817.15000000008</v>
      </c>
      <c r="I188" s="16">
        <f t="shared" si="15"/>
        <v>259.57799999999997</v>
      </c>
      <c r="J188" s="8">
        <f t="shared" si="16"/>
        <v>0.11444652908067542</v>
      </c>
      <c r="K188" s="17"/>
      <c r="L188" s="49">
        <v>10530.759817858218</v>
      </c>
      <c r="M188" s="54">
        <v>1263.6000000000001</v>
      </c>
      <c r="N188" s="49">
        <v>11239.855413105413</v>
      </c>
      <c r="O188" s="54">
        <f>VLOOKUP(C188,'[1]Jan 2022 Apport Enroll'!$A:$M,13,FALSE)</f>
        <v>1235.96</v>
      </c>
      <c r="P188" s="49">
        <v>11349.874615683353</v>
      </c>
    </row>
    <row r="189" spans="2:16" s="4" customFormat="1">
      <c r="B189" s="35">
        <v>5307530</v>
      </c>
      <c r="C189" s="24" t="s">
        <v>151</v>
      </c>
      <c r="D189" s="38" t="s">
        <v>302</v>
      </c>
      <c r="E189" s="45">
        <v>22</v>
      </c>
      <c r="F189" s="16">
        <f t="shared" si="14"/>
        <v>11</v>
      </c>
      <c r="G189" s="8">
        <v>0.11363636363636363</v>
      </c>
      <c r="H189" s="17">
        <f t="shared" si="18"/>
        <v>512839.15000000008</v>
      </c>
      <c r="I189" s="16">
        <f t="shared" si="15"/>
        <v>4.4000000000000004</v>
      </c>
      <c r="J189" s="8">
        <f t="shared" si="16"/>
        <v>0.11363636363636363</v>
      </c>
      <c r="K189" s="17"/>
      <c r="L189" s="49">
        <v>26905.728636363638</v>
      </c>
      <c r="M189" s="54">
        <v>37.299999999999997</v>
      </c>
      <c r="N189" s="49">
        <v>16675.998391420912</v>
      </c>
      <c r="O189" s="54">
        <f>VLOOKUP(C189,'[1]Jan 2022 Apport Enroll'!$A:$M,13,FALSE)</f>
        <v>34.4</v>
      </c>
      <c r="P189" s="49">
        <v>16307.298546511627</v>
      </c>
    </row>
    <row r="190" spans="2:16" s="4" customFormat="1">
      <c r="B190" s="35">
        <v>5305010</v>
      </c>
      <c r="C190" s="24" t="s">
        <v>231</v>
      </c>
      <c r="D190" s="38" t="s">
        <v>343</v>
      </c>
      <c r="E190" s="45">
        <v>1772.1100000000001</v>
      </c>
      <c r="F190" s="16">
        <f t="shared" si="14"/>
        <v>886.05500000000006</v>
      </c>
      <c r="G190" s="8">
        <v>0.11304347826086956</v>
      </c>
      <c r="H190" s="17">
        <f t="shared" si="18"/>
        <v>514611.26000000007</v>
      </c>
      <c r="I190" s="16">
        <f t="shared" si="15"/>
        <v>354.42200000000003</v>
      </c>
      <c r="J190" s="8">
        <f t="shared" si="16"/>
        <v>0.11304347826086956</v>
      </c>
      <c r="K190" s="17"/>
      <c r="L190" s="49">
        <v>10349.650411091863</v>
      </c>
      <c r="M190" s="54">
        <v>1820.8999999999999</v>
      </c>
      <c r="N190" s="49">
        <v>10804.422801911143</v>
      </c>
      <c r="O190" s="54">
        <f>VLOOKUP(C190,'[1]Jan 2022 Apport Enroll'!$A:$M,13,FALSE)</f>
        <v>1741.69</v>
      </c>
      <c r="P190" s="49">
        <v>11265.816557481525</v>
      </c>
    </row>
    <row r="191" spans="2:16" s="4" customFormat="1">
      <c r="B191" s="35">
        <v>5300480</v>
      </c>
      <c r="C191" s="24" t="s">
        <v>213</v>
      </c>
      <c r="D191" s="38" t="s">
        <v>313</v>
      </c>
      <c r="E191" s="45">
        <v>20260.18</v>
      </c>
      <c r="F191" s="16">
        <f t="shared" si="14"/>
        <v>10130.09</v>
      </c>
      <c r="G191" s="8">
        <v>0.11292593635595607</v>
      </c>
      <c r="H191" s="17">
        <f t="shared" si="18"/>
        <v>534871.44000000006</v>
      </c>
      <c r="I191" s="16">
        <f t="shared" si="15"/>
        <v>4052.0360000000001</v>
      </c>
      <c r="J191" s="8">
        <f t="shared" si="16"/>
        <v>0.11292593635595607</v>
      </c>
      <c r="K191" s="17"/>
      <c r="L191" s="49">
        <v>10620.59680565523</v>
      </c>
      <c r="M191" s="54">
        <v>19961.409999999996</v>
      </c>
      <c r="N191" s="49">
        <v>11226.290301136043</v>
      </c>
      <c r="O191" s="54">
        <f>VLOOKUP(C191,'[1]Jan 2022 Apport Enroll'!$A:$M,13,FALSE)</f>
        <v>20151.559999999998</v>
      </c>
      <c r="P191" s="49">
        <v>11427.547083699726</v>
      </c>
    </row>
    <row r="192" spans="2:16" s="4" customFormat="1">
      <c r="B192" s="35">
        <v>5300510</v>
      </c>
      <c r="C192" s="24" t="s">
        <v>146</v>
      </c>
      <c r="D192" s="38" t="s">
        <v>487</v>
      </c>
      <c r="E192" s="45">
        <v>117.89999999999999</v>
      </c>
      <c r="F192" s="16">
        <f t="shared" si="14"/>
        <v>58.949999999999996</v>
      </c>
      <c r="G192" s="8">
        <v>0.11290322580645161</v>
      </c>
      <c r="H192" s="17">
        <f t="shared" si="18"/>
        <v>534989.34000000008</v>
      </c>
      <c r="I192" s="16">
        <f t="shared" si="15"/>
        <v>23.58</v>
      </c>
      <c r="J192" s="8">
        <f t="shared" si="16"/>
        <v>0.11290322580645161</v>
      </c>
      <c r="K192" s="17"/>
      <c r="L192" s="49">
        <v>19774.786089906702</v>
      </c>
      <c r="M192" s="54">
        <v>107.5</v>
      </c>
      <c r="N192" s="49">
        <v>22872.211255813952</v>
      </c>
      <c r="O192" s="54">
        <f>VLOOKUP(C192,'[1]Jan 2022 Apport Enroll'!$A:$M,13,FALSE)</f>
        <v>113.39999999999999</v>
      </c>
      <c r="P192" s="49">
        <v>19868.407319223985</v>
      </c>
    </row>
    <row r="193" spans="1:16" s="4" customFormat="1">
      <c r="B193" s="35">
        <v>5309240</v>
      </c>
      <c r="C193" s="25" t="s">
        <v>248</v>
      </c>
      <c r="D193" s="39" t="s">
        <v>565</v>
      </c>
      <c r="E193" s="45">
        <v>934.82</v>
      </c>
      <c r="F193" s="16">
        <f t="shared" si="14"/>
        <v>467.41</v>
      </c>
      <c r="G193" s="8">
        <v>0.11272727272727273</v>
      </c>
      <c r="H193" s="17">
        <f t="shared" si="18"/>
        <v>535924.16</v>
      </c>
      <c r="I193" s="16">
        <f t="shared" si="15"/>
        <v>186.96400000000003</v>
      </c>
      <c r="J193" s="8">
        <f t="shared" si="16"/>
        <v>0.11272727272727273</v>
      </c>
      <c r="K193" s="17"/>
      <c r="L193" s="49">
        <v>11358.397573864488</v>
      </c>
      <c r="M193" s="54">
        <v>1238.6100000000001</v>
      </c>
      <c r="N193" s="49">
        <v>11191.704862709004</v>
      </c>
      <c r="O193" s="54">
        <f>VLOOKUP(C193,'[1]Jan 2022 Apport Enroll'!$A:$M,13,FALSE)</f>
        <v>1158.1500000000001</v>
      </c>
      <c r="P193" s="49">
        <v>11371.588222596383</v>
      </c>
    </row>
    <row r="194" spans="1:16" s="4" customFormat="1">
      <c r="B194" s="35">
        <v>5300150</v>
      </c>
      <c r="C194" s="24" t="s">
        <v>188</v>
      </c>
      <c r="D194" s="38" t="s">
        <v>542</v>
      </c>
      <c r="E194" s="45">
        <v>2753.05</v>
      </c>
      <c r="F194" s="16">
        <f t="shared" si="14"/>
        <v>1376.5250000000001</v>
      </c>
      <c r="G194" s="8">
        <v>0.11231101511879049</v>
      </c>
      <c r="H194" s="17">
        <f t="shared" si="18"/>
        <v>538677.21000000008</v>
      </c>
      <c r="I194" s="16">
        <f t="shared" si="15"/>
        <v>550.61</v>
      </c>
      <c r="J194" s="8">
        <f t="shared" si="16"/>
        <v>0.11231101511879049</v>
      </c>
      <c r="K194" s="17"/>
      <c r="L194" s="49">
        <v>10472.204649388857</v>
      </c>
      <c r="M194" s="54">
        <v>2544.23</v>
      </c>
      <c r="N194" s="49">
        <v>11608.4073531088</v>
      </c>
      <c r="O194" s="54">
        <f>VLOOKUP(C194,'[1]Jan 2022 Apport Enroll'!$A:$M,13,FALSE)</f>
        <v>2510.2800000000002</v>
      </c>
      <c r="P194" s="49">
        <v>11543.601725703906</v>
      </c>
    </row>
    <row r="195" spans="1:16" s="4" customFormat="1" ht="15" thickBot="1">
      <c r="A195" s="43"/>
      <c r="B195" s="36">
        <v>5303960</v>
      </c>
      <c r="C195" s="9" t="s">
        <v>102</v>
      </c>
      <c r="D195" s="42" t="s">
        <v>336</v>
      </c>
      <c r="E195" s="45">
        <v>27185.03</v>
      </c>
      <c r="F195" s="18">
        <f t="shared" si="14"/>
        <v>13592.514999999999</v>
      </c>
      <c r="G195" s="10">
        <v>0.11175506736254399</v>
      </c>
      <c r="H195" s="19">
        <f>H194+E195</f>
        <v>565862.24000000011</v>
      </c>
      <c r="I195" s="16">
        <f t="shared" si="15"/>
        <v>5437.0060000000003</v>
      </c>
      <c r="J195" s="8">
        <f t="shared" si="16"/>
        <v>0.11175506736254399</v>
      </c>
      <c r="K195" s="17"/>
      <c r="L195" s="49">
        <v>11600.180704233175</v>
      </c>
      <c r="M195" s="54">
        <v>25586.849999999995</v>
      </c>
      <c r="N195" s="49">
        <v>12318.617695417764</v>
      </c>
      <c r="O195" s="54">
        <f>VLOOKUP(C195,'[1]Jan 2022 Apport Enroll'!$A:$M,13,FALSE)</f>
        <v>24699.13</v>
      </c>
      <c r="P195" s="49">
        <v>12611.895604824947</v>
      </c>
    </row>
    <row r="196" spans="1:16" s="4" customFormat="1">
      <c r="B196" s="35">
        <v>5309840</v>
      </c>
      <c r="C196" s="24" t="s">
        <v>172</v>
      </c>
      <c r="D196" s="38" t="s">
        <v>505</v>
      </c>
      <c r="E196" s="45">
        <v>244.27999999999994</v>
      </c>
      <c r="F196" s="16">
        <f t="shared" si="14"/>
        <v>122.13999999999997</v>
      </c>
      <c r="G196" s="8">
        <v>0.11165048543689321</v>
      </c>
      <c r="H196" s="17"/>
      <c r="I196" s="16">
        <f t="shared" si="15"/>
        <v>48.855999999999995</v>
      </c>
      <c r="J196" s="8">
        <f t="shared" si="16"/>
        <v>0.11165048543689321</v>
      </c>
      <c r="K196" s="17"/>
      <c r="L196" s="49">
        <v>12401.440191583431</v>
      </c>
      <c r="M196" s="54">
        <v>220.87999999999997</v>
      </c>
      <c r="N196" s="49">
        <v>15041.671178920684</v>
      </c>
      <c r="O196" s="54">
        <f>VLOOKUP(C196,'[1]Jan 2022 Apport Enroll'!$A:$M,13,FALSE)</f>
        <v>220.11</v>
      </c>
      <c r="P196" s="49">
        <v>13593.190677388577</v>
      </c>
    </row>
    <row r="197" spans="1:16" s="4" customFormat="1">
      <c r="B197" s="35">
        <v>5306870</v>
      </c>
      <c r="C197" s="24" t="s">
        <v>273</v>
      </c>
      <c r="D197" s="38" t="s">
        <v>580</v>
      </c>
      <c r="E197" s="45">
        <v>263.94</v>
      </c>
      <c r="F197" s="16">
        <f t="shared" si="14"/>
        <v>131.97</v>
      </c>
      <c r="G197" s="8">
        <v>0.1111111111111111</v>
      </c>
      <c r="H197" s="17"/>
      <c r="I197" s="16">
        <f t="shared" si="15"/>
        <v>52.788000000000004</v>
      </c>
      <c r="J197" s="8">
        <f t="shared" si="16"/>
        <v>0.1111111111111111</v>
      </c>
      <c r="K197" s="17"/>
      <c r="L197" s="49">
        <v>14632.469500644085</v>
      </c>
      <c r="M197" s="54">
        <v>247.71</v>
      </c>
      <c r="N197" s="49">
        <v>16134.216745387752</v>
      </c>
      <c r="O197" s="54">
        <f>VLOOKUP(C197,'[1]Jan 2022 Apport Enroll'!$A:$M,13,FALSE)</f>
        <v>248.31</v>
      </c>
      <c r="P197" s="49">
        <v>16069.027828118078</v>
      </c>
    </row>
    <row r="198" spans="1:16" s="4" customFormat="1">
      <c r="B198" s="35">
        <v>5302460</v>
      </c>
      <c r="C198" s="24" t="s">
        <v>142</v>
      </c>
      <c r="D198" s="38" t="s">
        <v>483</v>
      </c>
      <c r="E198" s="45">
        <v>3368.2899999999995</v>
      </c>
      <c r="F198" s="16">
        <f t="shared" ref="F198:F261" si="19">E198*0.5</f>
        <v>1684.1449999999998</v>
      </c>
      <c r="G198" s="8">
        <v>0.11091393078970718</v>
      </c>
      <c r="H198" s="17"/>
      <c r="I198" s="16">
        <f t="shared" ref="I198:I261" si="20">E198*0.2</f>
        <v>673.6579999999999</v>
      </c>
      <c r="J198" s="8">
        <f t="shared" ref="J198:J261" si="21">G198</f>
        <v>0.11091393078970718</v>
      </c>
      <c r="K198" s="17"/>
      <c r="L198" s="49">
        <v>10099.530399698368</v>
      </c>
      <c r="M198" s="54">
        <v>3164.7099999999996</v>
      </c>
      <c r="N198" s="49">
        <v>10657.717364308262</v>
      </c>
      <c r="O198" s="54">
        <f>VLOOKUP(C198,'[1]Jan 2022 Apport Enroll'!$A:$M,13,FALSE)</f>
        <v>3232.5299999999997</v>
      </c>
      <c r="P198" s="49">
        <v>10927.073512078776</v>
      </c>
    </row>
    <row r="199" spans="1:16" s="4" customFormat="1">
      <c r="B199" s="35">
        <v>5307230</v>
      </c>
      <c r="C199" s="27" t="s">
        <v>104</v>
      </c>
      <c r="D199" s="40" t="s">
        <v>333</v>
      </c>
      <c r="E199" s="45">
        <v>16033.93</v>
      </c>
      <c r="F199" s="16">
        <f t="shared" si="19"/>
        <v>8016.9650000000001</v>
      </c>
      <c r="G199" s="8">
        <v>0.11070603337612324</v>
      </c>
      <c r="H199" s="17"/>
      <c r="I199" s="16">
        <f t="shared" si="20"/>
        <v>3206.7860000000001</v>
      </c>
      <c r="J199" s="8">
        <f t="shared" si="21"/>
        <v>0.11070603337612324</v>
      </c>
      <c r="K199" s="17"/>
      <c r="L199" s="49">
        <v>11887.538481831965</v>
      </c>
      <c r="M199" s="54">
        <v>15276.509999999998</v>
      </c>
      <c r="N199" s="49">
        <v>12575.753174645257</v>
      </c>
      <c r="O199" s="54">
        <f>VLOOKUP(C199,'[1]Jan 2022 Apport Enroll'!$A:$M,13,FALSE)</f>
        <v>14798.939999999999</v>
      </c>
      <c r="P199" s="49">
        <v>12858.943756106859</v>
      </c>
    </row>
    <row r="200" spans="1:16" s="4" customFormat="1">
      <c r="B200" s="35">
        <v>5305670</v>
      </c>
      <c r="C200" s="24" t="s">
        <v>184</v>
      </c>
      <c r="D200" s="38" t="s">
        <v>350</v>
      </c>
      <c r="E200" s="45">
        <v>1859.99</v>
      </c>
      <c r="F200" s="16">
        <f t="shared" si="19"/>
        <v>929.995</v>
      </c>
      <c r="G200" s="8">
        <v>0.10942681193747039</v>
      </c>
      <c r="H200" s="17"/>
      <c r="I200" s="16">
        <f t="shared" si="20"/>
        <v>371.99800000000005</v>
      </c>
      <c r="J200" s="8">
        <f t="shared" si="21"/>
        <v>0.10942681193747039</v>
      </c>
      <c r="K200" s="17"/>
      <c r="L200" s="49">
        <v>11276.380426776486</v>
      </c>
      <c r="M200" s="54">
        <v>1867.3100000000004</v>
      </c>
      <c r="N200" s="49">
        <v>11923.231948631987</v>
      </c>
      <c r="O200" s="54">
        <f>VLOOKUP(C200,'[1]Jan 2022 Apport Enroll'!$A:$M,13,FALSE)</f>
        <v>1801.7200000000003</v>
      </c>
      <c r="P200" s="49">
        <v>12265.001221055432</v>
      </c>
    </row>
    <row r="201" spans="1:16" s="4" customFormat="1">
      <c r="B201" s="35">
        <v>5306300</v>
      </c>
      <c r="C201" s="24" t="s">
        <v>222</v>
      </c>
      <c r="D201" s="38" t="s">
        <v>537</v>
      </c>
      <c r="E201" s="45">
        <v>818.83</v>
      </c>
      <c r="F201" s="16">
        <f t="shared" si="19"/>
        <v>409.41500000000002</v>
      </c>
      <c r="G201" s="8">
        <v>0.109375</v>
      </c>
      <c r="H201" s="17"/>
      <c r="I201" s="16">
        <f t="shared" si="20"/>
        <v>163.76600000000002</v>
      </c>
      <c r="J201" s="8">
        <f t="shared" si="21"/>
        <v>0.109375</v>
      </c>
      <c r="K201" s="17"/>
      <c r="L201" s="49">
        <v>10887.012762111794</v>
      </c>
      <c r="M201" s="54">
        <v>767.53</v>
      </c>
      <c r="N201" s="49">
        <v>11657.44677081026</v>
      </c>
      <c r="O201" s="54">
        <f>VLOOKUP(C201,'[1]Jan 2022 Apport Enroll'!$A:$M,13,FALSE)</f>
        <v>723.35</v>
      </c>
      <c r="P201" s="49">
        <v>11748.283763046933</v>
      </c>
    </row>
    <row r="202" spans="1:16" s="4" customFormat="1">
      <c r="B202" s="35">
        <v>5300990</v>
      </c>
      <c r="C202" s="24" t="s">
        <v>50</v>
      </c>
      <c r="D202" s="38" t="s">
        <v>426</v>
      </c>
      <c r="E202" s="45">
        <v>1415.94</v>
      </c>
      <c r="F202" s="16">
        <f t="shared" si="19"/>
        <v>707.97</v>
      </c>
      <c r="G202" s="8">
        <v>0.10869565217391304</v>
      </c>
      <c r="H202" s="17"/>
      <c r="I202" s="16">
        <f t="shared" si="20"/>
        <v>283.18800000000005</v>
      </c>
      <c r="J202" s="8">
        <f t="shared" si="21"/>
        <v>0.10869565217391304</v>
      </c>
      <c r="K202" s="17"/>
      <c r="L202" s="49">
        <v>10445.502394169243</v>
      </c>
      <c r="M202" s="54">
        <v>1374.5199999999998</v>
      </c>
      <c r="N202" s="49">
        <v>11127.531189069641</v>
      </c>
      <c r="O202" s="54">
        <f>VLOOKUP(C202,'[1]Jan 2022 Apport Enroll'!$A:$M,13,FALSE)</f>
        <v>1405.16</v>
      </c>
      <c r="P202" s="49">
        <v>11153.159981781431</v>
      </c>
    </row>
    <row r="203" spans="1:16" s="4" customFormat="1">
      <c r="B203" s="35">
        <v>5308100</v>
      </c>
      <c r="C203" s="24" t="s">
        <v>206</v>
      </c>
      <c r="D203" s="38" t="s">
        <v>381</v>
      </c>
      <c r="E203" s="45">
        <v>585.79000000000008</v>
      </c>
      <c r="F203" s="16">
        <f t="shared" si="19"/>
        <v>292.89500000000004</v>
      </c>
      <c r="G203" s="8">
        <v>0.10852713178294573</v>
      </c>
      <c r="H203" s="17"/>
      <c r="I203" s="16">
        <f t="shared" si="20"/>
        <v>117.15800000000002</v>
      </c>
      <c r="J203" s="8">
        <f t="shared" si="21"/>
        <v>0.10852713178294573</v>
      </c>
      <c r="K203" s="17"/>
      <c r="L203" s="49">
        <v>13369.313644821523</v>
      </c>
      <c r="M203" s="54">
        <v>584.2700000000001</v>
      </c>
      <c r="N203" s="49">
        <v>14057.576753898024</v>
      </c>
      <c r="O203" s="54">
        <f>VLOOKUP(C203,'[1]Jan 2022 Apport Enroll'!$A:$M,13,FALSE)</f>
        <v>551.57000000000005</v>
      </c>
      <c r="P203" s="49">
        <v>13375.601374258933</v>
      </c>
    </row>
    <row r="204" spans="1:16" s="4" customFormat="1">
      <c r="B204" s="35">
        <v>5306180</v>
      </c>
      <c r="C204" s="24" t="s">
        <v>197</v>
      </c>
      <c r="D204" s="38" t="s">
        <v>368</v>
      </c>
      <c r="E204" s="45">
        <v>10131.260000000002</v>
      </c>
      <c r="F204" s="16">
        <f t="shared" si="19"/>
        <v>5065.630000000001</v>
      </c>
      <c r="G204" s="8">
        <v>0.10780043555731539</v>
      </c>
      <c r="H204" s="17"/>
      <c r="I204" s="16">
        <f t="shared" si="20"/>
        <v>2026.2520000000004</v>
      </c>
      <c r="J204" s="8">
        <f t="shared" si="21"/>
        <v>0.10780043555731539</v>
      </c>
      <c r="K204" s="17"/>
      <c r="L204" s="49">
        <v>10056.138366797415</v>
      </c>
      <c r="M204" s="54">
        <v>9745.52</v>
      </c>
      <c r="N204" s="49">
        <v>10916.542328167199</v>
      </c>
      <c r="O204" s="54">
        <f>VLOOKUP(C204,'[1]Jan 2022 Apport Enroll'!$A:$M,13,FALSE)</f>
        <v>9638.36</v>
      </c>
      <c r="P204" s="49">
        <v>10935.874771226639</v>
      </c>
    </row>
    <row r="205" spans="1:16" s="4" customFormat="1">
      <c r="B205" s="35">
        <v>5304890</v>
      </c>
      <c r="C205" s="24" t="s">
        <v>81</v>
      </c>
      <c r="D205" s="38" t="s">
        <v>453</v>
      </c>
      <c r="E205" s="45">
        <v>309.29999999999995</v>
      </c>
      <c r="F205" s="16">
        <f t="shared" si="19"/>
        <v>154.64999999999998</v>
      </c>
      <c r="G205" s="8">
        <v>0.10721247563352826</v>
      </c>
      <c r="H205" s="17"/>
      <c r="I205" s="16">
        <f t="shared" si="20"/>
        <v>61.859999999999992</v>
      </c>
      <c r="J205" s="8">
        <f t="shared" si="21"/>
        <v>0.10721247563352826</v>
      </c>
      <c r="K205" s="17"/>
      <c r="L205" s="49">
        <v>11266.13659877142</v>
      </c>
      <c r="M205" s="54">
        <v>294.7</v>
      </c>
      <c r="N205" s="49">
        <v>11769.592093654564</v>
      </c>
      <c r="O205" s="54">
        <f>VLOOKUP(C205,'[1]Jan 2022 Apport Enroll'!$A:$M,13,FALSE)</f>
        <v>291.75</v>
      </c>
      <c r="P205" s="49">
        <v>11724.609597257926</v>
      </c>
    </row>
    <row r="206" spans="1:16" s="4" customFormat="1">
      <c r="B206" s="35">
        <v>5309810</v>
      </c>
      <c r="C206" s="24" t="s">
        <v>153</v>
      </c>
      <c r="D206" s="38" t="s">
        <v>493</v>
      </c>
      <c r="E206" s="45">
        <v>1268.49</v>
      </c>
      <c r="F206" s="16">
        <f t="shared" si="19"/>
        <v>634.245</v>
      </c>
      <c r="G206" s="8">
        <v>0.10681114551083591</v>
      </c>
      <c r="H206" s="17"/>
      <c r="I206" s="16">
        <f t="shared" si="20"/>
        <v>253.69800000000001</v>
      </c>
      <c r="J206" s="8">
        <f t="shared" si="21"/>
        <v>0.10681114551083591</v>
      </c>
      <c r="K206" s="17"/>
      <c r="L206" s="49">
        <v>10589.558672121973</v>
      </c>
      <c r="M206" s="54">
        <v>1125.5999999999999</v>
      </c>
      <c r="N206" s="49">
        <v>11329.094278606966</v>
      </c>
      <c r="O206" s="54">
        <f>VLOOKUP(C206,'[1]Jan 2022 Apport Enroll'!$A:$M,13,FALSE)</f>
        <v>1106.8599999999999</v>
      </c>
      <c r="P206" s="49">
        <v>9843.1844497045713</v>
      </c>
    </row>
    <row r="207" spans="1:16" s="4" customFormat="1">
      <c r="B207" s="35">
        <v>5307650</v>
      </c>
      <c r="C207" s="24" t="s">
        <v>224</v>
      </c>
      <c r="D207" s="38" t="s">
        <v>539</v>
      </c>
      <c r="E207" s="45">
        <v>783.6</v>
      </c>
      <c r="F207" s="16">
        <f t="shared" si="19"/>
        <v>391.8</v>
      </c>
      <c r="G207" s="8">
        <v>0.10572687224669604</v>
      </c>
      <c r="H207" s="17"/>
      <c r="I207" s="16">
        <f t="shared" si="20"/>
        <v>156.72000000000003</v>
      </c>
      <c r="J207" s="8">
        <f t="shared" si="21"/>
        <v>0.10572687224669604</v>
      </c>
      <c r="K207" s="17"/>
      <c r="L207" s="49">
        <v>10949.290492598266</v>
      </c>
      <c r="M207" s="54">
        <v>766.11</v>
      </c>
      <c r="N207" s="49">
        <v>11616.776872772838</v>
      </c>
      <c r="O207" s="54">
        <f>VLOOKUP(C207,'[1]Jan 2022 Apport Enroll'!$A:$M,13,FALSE)</f>
        <v>777.83</v>
      </c>
      <c r="P207" s="49">
        <v>11772.91383721379</v>
      </c>
    </row>
    <row r="208" spans="1:16" s="4" customFormat="1">
      <c r="B208" s="35">
        <v>5310050</v>
      </c>
      <c r="C208" s="28" t="s">
        <v>39</v>
      </c>
      <c r="D208" s="38" t="s">
        <v>428</v>
      </c>
      <c r="E208" s="45">
        <v>2502.3599999999992</v>
      </c>
      <c r="F208" s="16">
        <f t="shared" si="19"/>
        <v>1251.1799999999996</v>
      </c>
      <c r="G208" s="8">
        <v>0.10541789164216715</v>
      </c>
      <c r="H208" s="17"/>
      <c r="I208" s="16">
        <f t="shared" si="20"/>
        <v>500.47199999999987</v>
      </c>
      <c r="J208" s="8">
        <f t="shared" si="21"/>
        <v>0.10541789164216715</v>
      </c>
      <c r="K208" s="17"/>
      <c r="L208" s="49">
        <v>12040.210101664034</v>
      </c>
      <c r="M208" s="54">
        <v>2375</v>
      </c>
      <c r="N208" s="49">
        <v>12802.988336842105</v>
      </c>
      <c r="O208" s="54">
        <f>VLOOKUP(C208,'[1]Jan 2022 Apport Enroll'!$A:$M,13,FALSE)</f>
        <v>2349.67</v>
      </c>
      <c r="P208" s="49">
        <v>13394.681431860647</v>
      </c>
    </row>
    <row r="209" spans="2:16" s="4" customFormat="1">
      <c r="B209" s="35">
        <v>5306240</v>
      </c>
      <c r="C209" s="24" t="s">
        <v>163</v>
      </c>
      <c r="D209" s="38" t="s">
        <v>499</v>
      </c>
      <c r="E209" s="45">
        <v>817.56</v>
      </c>
      <c r="F209" s="16">
        <f t="shared" si="19"/>
        <v>408.78</v>
      </c>
      <c r="G209" s="8">
        <v>0.10532407407407407</v>
      </c>
      <c r="H209" s="17"/>
      <c r="I209" s="16">
        <f t="shared" si="20"/>
        <v>163.512</v>
      </c>
      <c r="J209" s="8">
        <f t="shared" si="21"/>
        <v>0.10532407407407407</v>
      </c>
      <c r="K209" s="17"/>
      <c r="L209" s="49">
        <v>11086.539752434075</v>
      </c>
      <c r="M209" s="54">
        <v>828.33000000000015</v>
      </c>
      <c r="N209" s="49">
        <v>11597.103062788983</v>
      </c>
      <c r="O209" s="54">
        <f>VLOOKUP(C209,'[1]Jan 2022 Apport Enroll'!$A:$M,13,FALSE)</f>
        <v>791.7199999999998</v>
      </c>
      <c r="P209" s="49">
        <v>11670.291390895774</v>
      </c>
    </row>
    <row r="210" spans="2:16" s="4" customFormat="1">
      <c r="B210" s="35">
        <v>5303440</v>
      </c>
      <c r="C210" s="24" t="s">
        <v>68</v>
      </c>
      <c r="D210" s="38" t="s">
        <v>447</v>
      </c>
      <c r="E210" s="45">
        <v>206.55</v>
      </c>
      <c r="F210" s="16">
        <f t="shared" si="19"/>
        <v>103.27500000000001</v>
      </c>
      <c r="G210" s="8">
        <v>0.10476190476190476</v>
      </c>
      <c r="H210" s="17"/>
      <c r="I210" s="16">
        <f t="shared" si="20"/>
        <v>41.31</v>
      </c>
      <c r="J210" s="8">
        <f t="shared" si="21"/>
        <v>0.10476190476190476</v>
      </c>
      <c r="K210" s="17"/>
      <c r="L210" s="49">
        <v>14536.326071169207</v>
      </c>
      <c r="M210" s="54">
        <v>206.79</v>
      </c>
      <c r="N210" s="49">
        <v>15538.108032303302</v>
      </c>
      <c r="O210" s="54">
        <f>VLOOKUP(C210,'[1]Jan 2022 Apport Enroll'!$A:$M,13,FALSE)</f>
        <v>217.93</v>
      </c>
      <c r="P210" s="49">
        <v>15287.86298352682</v>
      </c>
    </row>
    <row r="211" spans="2:16" s="4" customFormat="1">
      <c r="B211" s="35">
        <v>5302880</v>
      </c>
      <c r="C211" s="24" t="s">
        <v>205</v>
      </c>
      <c r="D211" s="38" t="s">
        <v>534</v>
      </c>
      <c r="E211" s="45">
        <v>3840.93</v>
      </c>
      <c r="F211" s="16">
        <f t="shared" si="19"/>
        <v>1920.4649999999999</v>
      </c>
      <c r="G211" s="8">
        <v>0.1042311661506708</v>
      </c>
      <c r="H211" s="17"/>
      <c r="I211" s="16">
        <f t="shared" si="20"/>
        <v>768.18600000000004</v>
      </c>
      <c r="J211" s="8">
        <f t="shared" si="21"/>
        <v>0.1042311661506708</v>
      </c>
      <c r="K211" s="17"/>
      <c r="L211" s="49">
        <v>10926.721791336993</v>
      </c>
      <c r="M211" s="54">
        <v>3758.81</v>
      </c>
      <c r="N211" s="49">
        <v>11402.011030086649</v>
      </c>
      <c r="O211" s="54">
        <f>VLOOKUP(C211,'[1]Jan 2022 Apport Enroll'!$A:$M,13,FALSE)</f>
        <v>3706.1400000000003</v>
      </c>
      <c r="P211" s="49">
        <v>11885.261212474434</v>
      </c>
    </row>
    <row r="212" spans="2:16" s="4" customFormat="1">
      <c r="B212" s="35">
        <v>5309180</v>
      </c>
      <c r="C212" s="24" t="s">
        <v>217</v>
      </c>
      <c r="D212" s="38" t="s">
        <v>528</v>
      </c>
      <c r="E212" s="45">
        <v>5766.7500000000009</v>
      </c>
      <c r="F212" s="16">
        <f t="shared" si="19"/>
        <v>2883.3750000000005</v>
      </c>
      <c r="G212" s="8">
        <v>0.10392902408111533</v>
      </c>
      <c r="H212" s="17"/>
      <c r="I212" s="16">
        <f t="shared" si="20"/>
        <v>1153.3500000000001</v>
      </c>
      <c r="J212" s="8">
        <f t="shared" si="21"/>
        <v>0.10392902408111533</v>
      </c>
      <c r="K212" s="17"/>
      <c r="L212" s="49">
        <v>10014.689065764946</v>
      </c>
      <c r="M212" s="54">
        <v>5649.98</v>
      </c>
      <c r="N212" s="49">
        <v>10770.682664363414</v>
      </c>
      <c r="O212" s="54">
        <f>VLOOKUP(C212,'[1]Jan 2022 Apport Enroll'!$A:$M,13,FALSE)</f>
        <v>5559.82</v>
      </c>
      <c r="P212" s="49">
        <v>11046.233655046386</v>
      </c>
    </row>
    <row r="213" spans="2:16" s="4" customFormat="1">
      <c r="B213" s="35">
        <v>5300420</v>
      </c>
      <c r="C213" s="24" t="s">
        <v>101</v>
      </c>
      <c r="D213" s="38" t="s">
        <v>311</v>
      </c>
      <c r="E213" s="45">
        <v>11838.91</v>
      </c>
      <c r="F213" s="16">
        <f t="shared" si="19"/>
        <v>5919.4549999999999</v>
      </c>
      <c r="G213" s="8">
        <v>0.10327027851573144</v>
      </c>
      <c r="H213" s="17"/>
      <c r="I213" s="16">
        <f t="shared" si="20"/>
        <v>2367.7820000000002</v>
      </c>
      <c r="J213" s="8">
        <f t="shared" si="21"/>
        <v>0.10327027851573144</v>
      </c>
      <c r="K213" s="17"/>
      <c r="L213" s="49">
        <v>11000.43265638475</v>
      </c>
      <c r="M213" s="54">
        <v>11380.59</v>
      </c>
      <c r="N213" s="49">
        <v>11509.582968018354</v>
      </c>
      <c r="O213" s="54">
        <f>VLOOKUP(C213,'[1]Jan 2022 Apport Enroll'!$A:$M,13,FALSE)</f>
        <v>11238.42</v>
      </c>
      <c r="P213" s="49">
        <v>11613.905134351624</v>
      </c>
    </row>
    <row r="214" spans="2:16" s="4" customFormat="1">
      <c r="B214" s="35">
        <v>5303780</v>
      </c>
      <c r="C214" s="24" t="s">
        <v>63</v>
      </c>
      <c r="D214" s="38" t="s">
        <v>442</v>
      </c>
      <c r="E214" s="45">
        <v>44.22</v>
      </c>
      <c r="F214" s="16">
        <f t="shared" si="19"/>
        <v>22.11</v>
      </c>
      <c r="G214" s="8">
        <v>0.10227272727272728</v>
      </c>
      <c r="H214" s="17"/>
      <c r="I214" s="16">
        <f t="shared" si="20"/>
        <v>8.8439999999999994</v>
      </c>
      <c r="J214" s="8">
        <f t="shared" si="21"/>
        <v>0.10227272727272728</v>
      </c>
      <c r="K214" s="17"/>
      <c r="L214" s="49">
        <v>43584.192446856629</v>
      </c>
      <c r="M214" s="54">
        <v>38.5</v>
      </c>
      <c r="N214" s="49">
        <v>54541.650909090909</v>
      </c>
      <c r="O214" s="54">
        <f>VLOOKUP(C214,'[1]Jan 2022 Apport Enroll'!$A:$M,13,FALSE)</f>
        <v>36.4</v>
      </c>
      <c r="P214" s="49">
        <v>56058.005769230767</v>
      </c>
    </row>
    <row r="215" spans="2:16" s="4" customFormat="1">
      <c r="B215" s="35">
        <v>5301200</v>
      </c>
      <c r="C215" s="24" t="s">
        <v>22</v>
      </c>
      <c r="D215" s="38" t="s">
        <v>413</v>
      </c>
      <c r="E215" s="45">
        <v>1419.3399999999997</v>
      </c>
      <c r="F215" s="16">
        <f t="shared" si="19"/>
        <v>709.66999999999985</v>
      </c>
      <c r="G215" s="8">
        <v>0.10209003215434084</v>
      </c>
      <c r="H215" s="17"/>
      <c r="I215" s="16">
        <f t="shared" si="20"/>
        <v>283.86799999999994</v>
      </c>
      <c r="J215" s="8">
        <f t="shared" si="21"/>
        <v>0.10209003215434084</v>
      </c>
      <c r="K215" s="17"/>
      <c r="L215" s="49">
        <v>10758.969246269395</v>
      </c>
      <c r="M215" s="54">
        <v>1288.1000000000001</v>
      </c>
      <c r="N215" s="49">
        <v>12499.696056206814</v>
      </c>
      <c r="O215" s="54">
        <f>VLOOKUP(C215,'[1]Jan 2022 Apport Enroll'!$A:$M,13,FALSE)</f>
        <v>1254.82</v>
      </c>
      <c r="P215" s="49">
        <v>11711.886924020979</v>
      </c>
    </row>
    <row r="216" spans="2:16" s="4" customFormat="1">
      <c r="B216" s="35">
        <v>5310140</v>
      </c>
      <c r="C216" s="26" t="s">
        <v>216</v>
      </c>
      <c r="D216" s="40" t="s">
        <v>397</v>
      </c>
      <c r="E216" s="45">
        <v>5735.49</v>
      </c>
      <c r="F216" s="16">
        <f t="shared" si="19"/>
        <v>2867.7449999999999</v>
      </c>
      <c r="G216" s="8">
        <v>0.10198438516590762</v>
      </c>
      <c r="H216" s="17"/>
      <c r="I216" s="16">
        <f t="shared" si="20"/>
        <v>1147.098</v>
      </c>
      <c r="J216" s="8">
        <f t="shared" si="21"/>
        <v>0.10198438516590762</v>
      </c>
      <c r="K216" s="17"/>
      <c r="L216" s="49">
        <v>10297.341444235803</v>
      </c>
      <c r="M216" s="54">
        <v>5430.8700000000017</v>
      </c>
      <c r="N216" s="49">
        <v>11069.052916015293</v>
      </c>
      <c r="O216" s="54">
        <f>VLOOKUP(C216,'[1]Jan 2022 Apport Enroll'!$A:$M,13,FALSE)</f>
        <v>5360.44</v>
      </c>
      <c r="P216" s="49">
        <v>11325.444640738449</v>
      </c>
    </row>
    <row r="217" spans="2:16" s="4" customFormat="1">
      <c r="B217" s="35">
        <v>5309030</v>
      </c>
      <c r="C217" s="24" t="s">
        <v>49</v>
      </c>
      <c r="D217" s="38" t="s">
        <v>425</v>
      </c>
      <c r="E217" s="45">
        <v>679.28</v>
      </c>
      <c r="F217" s="16">
        <f t="shared" si="19"/>
        <v>339.64</v>
      </c>
      <c r="G217" s="8">
        <v>0.10191082802547771</v>
      </c>
      <c r="H217" s="17"/>
      <c r="I217" s="16">
        <f t="shared" si="20"/>
        <v>135.85599999999999</v>
      </c>
      <c r="J217" s="8">
        <f t="shared" si="21"/>
        <v>0.10191082802547771</v>
      </c>
      <c r="K217" s="17"/>
      <c r="L217" s="49">
        <v>10878.645875044165</v>
      </c>
      <c r="M217" s="54">
        <v>659.01</v>
      </c>
      <c r="N217" s="49">
        <v>11896.68291831687</v>
      </c>
      <c r="O217" s="54">
        <f>VLOOKUP(C217,'[1]Jan 2022 Apport Enroll'!$A:$M,13,FALSE)</f>
        <v>696.68</v>
      </c>
      <c r="P217" s="49">
        <v>10244.213469598668</v>
      </c>
    </row>
    <row r="218" spans="2:16" s="4" customFormat="1">
      <c r="B218" s="35">
        <v>5305940</v>
      </c>
      <c r="C218" s="24" t="s">
        <v>89</v>
      </c>
      <c r="D218" s="38" t="s">
        <v>358</v>
      </c>
      <c r="E218" s="45">
        <v>6019.2500000000009</v>
      </c>
      <c r="F218" s="16">
        <f t="shared" si="19"/>
        <v>3009.6250000000005</v>
      </c>
      <c r="G218" s="8">
        <v>0.10042811273635391</v>
      </c>
      <c r="H218" s="17"/>
      <c r="I218" s="16">
        <f t="shared" si="20"/>
        <v>1203.8500000000001</v>
      </c>
      <c r="J218" s="8">
        <f t="shared" si="21"/>
        <v>0.10042811273635391</v>
      </c>
      <c r="K218" s="17"/>
      <c r="L218" s="49">
        <v>11004.898809652366</v>
      </c>
      <c r="M218" s="54">
        <v>5629.8399999999992</v>
      </c>
      <c r="N218" s="49">
        <v>11868.146750174074</v>
      </c>
      <c r="O218" s="54">
        <f>VLOOKUP(C218,'[1]Jan 2022 Apport Enroll'!$A:$M,13,FALSE)</f>
        <v>5503.49</v>
      </c>
      <c r="P218" s="49">
        <v>12052.923766555406</v>
      </c>
    </row>
    <row r="219" spans="2:16" s="4" customFormat="1">
      <c r="B219" s="35">
        <v>5303030</v>
      </c>
      <c r="C219" s="24" t="s">
        <v>149</v>
      </c>
      <c r="D219" s="38" t="s">
        <v>490</v>
      </c>
      <c r="E219" s="45">
        <v>79.66</v>
      </c>
      <c r="F219" s="16">
        <f t="shared" si="19"/>
        <v>39.83</v>
      </c>
      <c r="G219" s="8">
        <v>0.1</v>
      </c>
      <c r="H219" s="17"/>
      <c r="I219" s="16">
        <f t="shared" si="20"/>
        <v>15.932</v>
      </c>
      <c r="J219" s="8">
        <f t="shared" si="21"/>
        <v>0.1</v>
      </c>
      <c r="K219" s="17"/>
      <c r="L219" s="49">
        <v>24636.062013557621</v>
      </c>
      <c r="M219" s="54">
        <v>61.199999999999996</v>
      </c>
      <c r="N219" s="49">
        <v>34746.484803921572</v>
      </c>
      <c r="O219" s="54">
        <f>VLOOKUP(C219,'[1]Jan 2022 Apport Enroll'!$A:$M,13,FALSE)</f>
        <v>51.97</v>
      </c>
      <c r="P219" s="49">
        <v>39575.381373869539</v>
      </c>
    </row>
    <row r="220" spans="2:16" s="4" customFormat="1">
      <c r="B220" s="35">
        <v>5300090</v>
      </c>
      <c r="C220" s="24" t="s">
        <v>169</v>
      </c>
      <c r="D220" s="38" t="s">
        <v>502</v>
      </c>
      <c r="E220" s="45">
        <v>86.78</v>
      </c>
      <c r="F220" s="16">
        <f t="shared" si="19"/>
        <v>43.39</v>
      </c>
      <c r="G220" s="8">
        <v>0.1</v>
      </c>
      <c r="H220" s="17"/>
      <c r="I220" s="16">
        <f t="shared" si="20"/>
        <v>17.356000000000002</v>
      </c>
      <c r="J220" s="8">
        <f t="shared" si="21"/>
        <v>0.1</v>
      </c>
      <c r="K220" s="17"/>
      <c r="L220" s="49">
        <v>24844.424176077435</v>
      </c>
      <c r="M220" s="54">
        <v>89.8</v>
      </c>
      <c r="N220" s="49">
        <v>26304.850445434298</v>
      </c>
      <c r="O220" s="54">
        <f>VLOOKUP(C220,'[1]Jan 2022 Apport Enroll'!$A:$M,13,FALSE)</f>
        <v>95.25</v>
      </c>
      <c r="P220" s="49">
        <v>26144.844409448815</v>
      </c>
    </row>
    <row r="221" spans="2:16" s="4" customFormat="1">
      <c r="B221" s="35">
        <v>5307110</v>
      </c>
      <c r="C221" s="24" t="s">
        <v>265</v>
      </c>
      <c r="D221" s="38" t="s">
        <v>375</v>
      </c>
      <c r="E221" s="45">
        <v>870.35000000000014</v>
      </c>
      <c r="F221" s="16">
        <f t="shared" si="19"/>
        <v>435.17500000000007</v>
      </c>
      <c r="G221" s="8">
        <v>9.9173553719008267E-2</v>
      </c>
      <c r="H221" s="17"/>
      <c r="I221" s="16">
        <f t="shared" si="20"/>
        <v>174.07000000000005</v>
      </c>
      <c r="J221" s="8">
        <f t="shared" si="21"/>
        <v>9.9173553719008267E-2</v>
      </c>
      <c r="K221" s="17"/>
      <c r="L221" s="49">
        <v>10523.275245590852</v>
      </c>
      <c r="M221" s="54">
        <v>882.71999999999991</v>
      </c>
      <c r="N221" s="49">
        <v>10946.044668751132</v>
      </c>
      <c r="O221" s="54">
        <f>VLOOKUP(C221,'[1]Jan 2022 Apport Enroll'!$A:$M,13,FALSE)</f>
        <v>886.79</v>
      </c>
      <c r="P221" s="49">
        <v>11158.884437127164</v>
      </c>
    </row>
    <row r="222" spans="2:16" s="4" customFormat="1">
      <c r="B222" s="35">
        <v>5300280</v>
      </c>
      <c r="C222" s="24" t="s">
        <v>6</v>
      </c>
      <c r="D222" s="38" t="s">
        <v>404</v>
      </c>
      <c r="E222" s="45">
        <v>650.3599999999999</v>
      </c>
      <c r="F222" s="16">
        <f t="shared" si="19"/>
        <v>325.17999999999995</v>
      </c>
      <c r="G222" s="8">
        <v>9.8566308243727599E-2</v>
      </c>
      <c r="H222" s="17"/>
      <c r="I222" s="16">
        <f t="shared" si="20"/>
        <v>130.07199999999997</v>
      </c>
      <c r="J222" s="8">
        <f t="shared" si="21"/>
        <v>9.8566308243727599E-2</v>
      </c>
      <c r="K222" s="17"/>
      <c r="L222" s="49">
        <v>10444.077941447815</v>
      </c>
      <c r="M222" s="54">
        <v>617.26999999999987</v>
      </c>
      <c r="N222" s="49">
        <v>11735.308114763397</v>
      </c>
      <c r="O222" s="54">
        <f>VLOOKUP(C222,'[1]Jan 2022 Apport Enroll'!$A:$M,13,FALSE)</f>
        <v>607.07000000000005</v>
      </c>
      <c r="P222" s="49">
        <v>11834.363944849851</v>
      </c>
    </row>
    <row r="223" spans="2:16" s="4" customFormat="1">
      <c r="B223" s="35">
        <v>5305850</v>
      </c>
      <c r="C223" s="24" t="s">
        <v>196</v>
      </c>
      <c r="D223" s="38" t="s">
        <v>355</v>
      </c>
      <c r="E223" s="45">
        <v>15236.1</v>
      </c>
      <c r="F223" s="16">
        <f t="shared" si="19"/>
        <v>7618.05</v>
      </c>
      <c r="G223" s="8">
        <v>9.8369500059944853E-2</v>
      </c>
      <c r="H223" s="17"/>
      <c r="I223" s="16">
        <f t="shared" si="20"/>
        <v>3047.2200000000003</v>
      </c>
      <c r="J223" s="8">
        <f t="shared" si="21"/>
        <v>9.8369500059944853E-2</v>
      </c>
      <c r="K223" s="17"/>
      <c r="L223" s="49">
        <v>10636.558930434952</v>
      </c>
      <c r="M223" s="54">
        <v>14683.41</v>
      </c>
      <c r="N223" s="49">
        <v>11313.588637108138</v>
      </c>
      <c r="O223" s="54">
        <f>VLOOKUP(C223,'[1]Jan 2022 Apport Enroll'!$A:$M,13,FALSE)</f>
        <v>14824.02</v>
      </c>
      <c r="P223" s="49">
        <v>11316.688249206352</v>
      </c>
    </row>
    <row r="224" spans="2:16" s="4" customFormat="1">
      <c r="B224" s="35">
        <v>5306630</v>
      </c>
      <c r="C224" s="24" t="s">
        <v>18</v>
      </c>
      <c r="D224" s="38" t="s">
        <v>406</v>
      </c>
      <c r="E224" s="45">
        <v>117.96000000000001</v>
      </c>
      <c r="F224" s="16">
        <f t="shared" si="19"/>
        <v>58.980000000000004</v>
      </c>
      <c r="G224" s="8">
        <v>9.7744360902255634E-2</v>
      </c>
      <c r="H224" s="17"/>
      <c r="I224" s="16">
        <f t="shared" si="20"/>
        <v>23.592000000000002</v>
      </c>
      <c r="J224" s="8">
        <f t="shared" si="21"/>
        <v>9.7744360902255634E-2</v>
      </c>
      <c r="K224" s="17"/>
      <c r="L224" s="49">
        <v>14083.042217700913</v>
      </c>
      <c r="M224" s="54">
        <v>139.59</v>
      </c>
      <c r="N224" s="49">
        <v>13030.068486281252</v>
      </c>
      <c r="O224" s="54">
        <f>VLOOKUP(C224,'[1]Jan 2022 Apport Enroll'!$A:$M,13,FALSE)</f>
        <v>141.4</v>
      </c>
      <c r="P224" s="49">
        <v>14610.133592644979</v>
      </c>
    </row>
    <row r="225" spans="2:16" s="4" customFormat="1">
      <c r="B225" s="35">
        <v>5301110</v>
      </c>
      <c r="C225" s="24" t="s">
        <v>191</v>
      </c>
      <c r="D225" s="38" t="s">
        <v>370</v>
      </c>
      <c r="E225" s="45">
        <v>14350.099999999999</v>
      </c>
      <c r="F225" s="16">
        <f t="shared" si="19"/>
        <v>7175.0499999999993</v>
      </c>
      <c r="G225" s="8">
        <v>9.625597450876261E-2</v>
      </c>
      <c r="H225" s="17"/>
      <c r="I225" s="16">
        <f t="shared" si="20"/>
        <v>2870.02</v>
      </c>
      <c r="J225" s="8">
        <f t="shared" si="21"/>
        <v>9.625597450876261E-2</v>
      </c>
      <c r="K225" s="17"/>
      <c r="L225" s="49">
        <v>10246.005328185865</v>
      </c>
      <c r="M225" s="54">
        <v>13981.37</v>
      </c>
      <c r="N225" s="49">
        <v>10937.488552266335</v>
      </c>
      <c r="O225" s="54">
        <f>VLOOKUP(C225,'[1]Jan 2022 Apport Enroll'!$A:$M,13,FALSE)</f>
        <v>14077.22</v>
      </c>
      <c r="P225" s="49">
        <v>10888.034040812036</v>
      </c>
    </row>
    <row r="226" spans="2:16" s="4" customFormat="1">
      <c r="B226" s="35">
        <v>5307950</v>
      </c>
      <c r="C226" s="24" t="s">
        <v>233</v>
      </c>
      <c r="D226" s="38" t="s">
        <v>545</v>
      </c>
      <c r="E226" s="45">
        <v>82.72</v>
      </c>
      <c r="F226" s="16">
        <f t="shared" si="19"/>
        <v>41.36</v>
      </c>
      <c r="G226" s="8">
        <v>9.6153846153846159E-2</v>
      </c>
      <c r="H226" s="17"/>
      <c r="I226" s="16">
        <f t="shared" si="20"/>
        <v>16.544</v>
      </c>
      <c r="J226" s="8">
        <f t="shared" si="21"/>
        <v>9.6153846153846159E-2</v>
      </c>
      <c r="K226" s="17"/>
      <c r="L226" s="49">
        <v>12491.913201160542</v>
      </c>
      <c r="M226" s="54">
        <v>63.1</v>
      </c>
      <c r="N226" s="49">
        <v>14873.315530903328</v>
      </c>
      <c r="O226" s="54">
        <f>VLOOKUP(C226,'[1]Jan 2022 Apport Enroll'!$A:$M,13,FALSE)</f>
        <v>65.199999999999989</v>
      </c>
      <c r="P226" s="49">
        <v>41635.255981595103</v>
      </c>
    </row>
    <row r="227" spans="2:16" s="4" customFormat="1">
      <c r="B227" s="35">
        <v>5302370</v>
      </c>
      <c r="C227" s="24" t="s">
        <v>215</v>
      </c>
      <c r="D227" s="38" t="s">
        <v>324</v>
      </c>
      <c r="E227" s="45">
        <v>1938.4899999999998</v>
      </c>
      <c r="F227" s="16">
        <f t="shared" si="19"/>
        <v>969.24499999999989</v>
      </c>
      <c r="G227" s="8">
        <v>9.56484274019819E-2</v>
      </c>
      <c r="H227" s="17"/>
      <c r="I227" s="16">
        <f t="shared" si="20"/>
        <v>387.69799999999998</v>
      </c>
      <c r="J227" s="8">
        <f t="shared" si="21"/>
        <v>9.56484274019819E-2</v>
      </c>
      <c r="K227" s="17"/>
      <c r="L227" s="49">
        <v>10229.055661881155</v>
      </c>
      <c r="M227" s="54">
        <v>1823.6199999999997</v>
      </c>
      <c r="N227" s="49">
        <v>11102.786194492277</v>
      </c>
      <c r="O227" s="54">
        <f>VLOOKUP(C227,'[1]Jan 2022 Apport Enroll'!$A:$M,13,FALSE)</f>
        <v>1907.3200000000002</v>
      </c>
      <c r="P227" s="49">
        <v>10726.50611853281</v>
      </c>
    </row>
    <row r="228" spans="2:16" s="4" customFormat="1">
      <c r="B228" s="35">
        <v>5301170</v>
      </c>
      <c r="C228" s="24" t="s">
        <v>45</v>
      </c>
      <c r="D228" s="38" t="s">
        <v>319</v>
      </c>
      <c r="E228" s="45">
        <v>3122.2500000000005</v>
      </c>
      <c r="F228" s="16">
        <f t="shared" si="19"/>
        <v>1561.1250000000002</v>
      </c>
      <c r="G228" s="8">
        <v>9.5573834704269486E-2</v>
      </c>
      <c r="H228" s="17"/>
      <c r="I228" s="16">
        <f t="shared" si="20"/>
        <v>624.45000000000016</v>
      </c>
      <c r="J228" s="8">
        <f t="shared" si="21"/>
        <v>9.5573834704269486E-2</v>
      </c>
      <c r="K228" s="17"/>
      <c r="L228" s="49">
        <v>10423.624956361597</v>
      </c>
      <c r="M228" s="54">
        <v>3047.0799999999995</v>
      </c>
      <c r="N228" s="49">
        <v>11537.918134738833</v>
      </c>
      <c r="O228" s="54">
        <f>VLOOKUP(C228,'[1]Jan 2022 Apport Enroll'!$A:$M,13,FALSE)</f>
        <v>2845.2100000000009</v>
      </c>
      <c r="P228" s="49">
        <v>11973.047058037897</v>
      </c>
    </row>
    <row r="229" spans="2:16" s="4" customFormat="1">
      <c r="B229" s="35">
        <v>5308160</v>
      </c>
      <c r="C229" s="24" t="s">
        <v>133</v>
      </c>
      <c r="D229" s="38" t="s">
        <v>478</v>
      </c>
      <c r="E229" s="45">
        <v>9917.9299999999985</v>
      </c>
      <c r="F229" s="16">
        <f t="shared" si="19"/>
        <v>4958.9649999999992</v>
      </c>
      <c r="G229" s="8">
        <v>9.5555755882087798E-2</v>
      </c>
      <c r="H229" s="17"/>
      <c r="I229" s="16">
        <f t="shared" si="20"/>
        <v>1983.5859999999998</v>
      </c>
      <c r="J229" s="8">
        <f t="shared" si="21"/>
        <v>9.5555755882087798E-2</v>
      </c>
      <c r="K229" s="17"/>
      <c r="L229" s="49">
        <v>11598.580077697665</v>
      </c>
      <c r="M229" s="54">
        <v>9978.0299999999988</v>
      </c>
      <c r="N229" s="49">
        <v>11994.656502335632</v>
      </c>
      <c r="O229" s="54">
        <f>VLOOKUP(C229,'[1]Jan 2022 Apport Enroll'!$A:$M,13,FALSE)</f>
        <v>9656.5999999999985</v>
      </c>
      <c r="P229" s="49">
        <v>12335.253603752873</v>
      </c>
    </row>
    <row r="230" spans="2:16" s="4" customFormat="1">
      <c r="B230" s="35">
        <v>5301440</v>
      </c>
      <c r="C230" s="24" t="s">
        <v>281</v>
      </c>
      <c r="D230" s="38" t="s">
        <v>585</v>
      </c>
      <c r="E230" s="45">
        <v>554.74</v>
      </c>
      <c r="F230" s="16">
        <f t="shared" si="19"/>
        <v>277.37</v>
      </c>
      <c r="G230" s="8">
        <v>9.4559585492227982E-2</v>
      </c>
      <c r="H230" s="17"/>
      <c r="I230" s="16">
        <f t="shared" si="20"/>
        <v>110.94800000000001</v>
      </c>
      <c r="J230" s="8">
        <f t="shared" si="21"/>
        <v>9.4559585492227982E-2</v>
      </c>
      <c r="K230" s="17"/>
      <c r="L230" s="49">
        <v>11070.761545949455</v>
      </c>
      <c r="M230" s="54">
        <v>529.04999999999995</v>
      </c>
      <c r="N230" s="49">
        <v>11893.283583782251</v>
      </c>
      <c r="O230" s="54">
        <f>VLOOKUP(C230,'[1]Jan 2022 Apport Enroll'!$A:$M,13,FALSE)</f>
        <v>518.04999999999995</v>
      </c>
      <c r="P230" s="49">
        <v>12278.777936492617</v>
      </c>
    </row>
    <row r="231" spans="2:16" s="4" customFormat="1">
      <c r="B231" s="35">
        <v>5306330</v>
      </c>
      <c r="C231" s="24" t="s">
        <v>253</v>
      </c>
      <c r="D231" s="38" t="s">
        <v>555</v>
      </c>
      <c r="E231" s="45">
        <v>78.8</v>
      </c>
      <c r="F231" s="16">
        <f t="shared" si="19"/>
        <v>39.4</v>
      </c>
      <c r="G231" s="8">
        <v>9.420289855072464E-2</v>
      </c>
      <c r="H231" s="17"/>
      <c r="I231" s="16">
        <f t="shared" si="20"/>
        <v>15.76</v>
      </c>
      <c r="J231" s="8">
        <f t="shared" si="21"/>
        <v>9.420289855072464E-2</v>
      </c>
      <c r="K231" s="17"/>
      <c r="L231" s="49">
        <v>11515.523730964467</v>
      </c>
      <c r="M231" s="54">
        <v>77.759999999999991</v>
      </c>
      <c r="N231" s="49">
        <v>11925.909465020577</v>
      </c>
      <c r="O231" s="54">
        <f>VLOOKUP(C231,'[1]Jan 2022 Apport Enroll'!$A:$M,13,FALSE)</f>
        <v>68.400000000000006</v>
      </c>
      <c r="P231" s="49">
        <v>11909.165350877191</v>
      </c>
    </row>
    <row r="232" spans="2:16" s="4" customFormat="1">
      <c r="B232" s="35">
        <v>5309540</v>
      </c>
      <c r="C232" s="24" t="s">
        <v>36</v>
      </c>
      <c r="D232" s="38" t="s">
        <v>387</v>
      </c>
      <c r="E232" s="45">
        <v>3143.34</v>
      </c>
      <c r="F232" s="16">
        <f t="shared" si="19"/>
        <v>1571.67</v>
      </c>
      <c r="G232" s="8">
        <v>9.2724288840262584E-2</v>
      </c>
      <c r="H232" s="17"/>
      <c r="I232" s="16">
        <f t="shared" si="20"/>
        <v>628.66800000000012</v>
      </c>
      <c r="J232" s="8">
        <f t="shared" si="21"/>
        <v>9.2724288840262584E-2</v>
      </c>
      <c r="K232" s="17"/>
      <c r="L232" s="49">
        <v>10688.935469914168</v>
      </c>
      <c r="M232" s="54">
        <v>2918.42</v>
      </c>
      <c r="N232" s="49">
        <v>11785.166453080776</v>
      </c>
      <c r="O232" s="54">
        <f>VLOOKUP(C232,'[1]Jan 2022 Apport Enroll'!$A:$M,13,FALSE)</f>
        <v>2899.5800000000004</v>
      </c>
      <c r="P232" s="49">
        <v>11595.692724463543</v>
      </c>
    </row>
    <row r="233" spans="2:16" s="4" customFormat="1">
      <c r="B233" s="35">
        <v>5304860</v>
      </c>
      <c r="C233" s="24" t="s">
        <v>126</v>
      </c>
      <c r="D233" s="38" t="s">
        <v>342</v>
      </c>
      <c r="E233" s="45">
        <v>10833.710000000001</v>
      </c>
      <c r="F233" s="16">
        <f t="shared" si="19"/>
        <v>5416.8550000000005</v>
      </c>
      <c r="G233" s="8">
        <v>8.9936379410063619E-2</v>
      </c>
      <c r="H233" s="17"/>
      <c r="I233" s="16">
        <f t="shared" si="20"/>
        <v>2166.7420000000002</v>
      </c>
      <c r="J233" s="8">
        <f t="shared" si="21"/>
        <v>8.9936379410063619E-2</v>
      </c>
      <c r="K233" s="17"/>
      <c r="L233" s="49">
        <v>12168.085461951629</v>
      </c>
      <c r="M233" s="54">
        <v>10026.099999999997</v>
      </c>
      <c r="N233" s="49">
        <v>12890.585438006807</v>
      </c>
      <c r="O233" s="54">
        <f>VLOOKUP(C233,'[1]Jan 2022 Apport Enroll'!$A:$M,13,FALSE)</f>
        <v>9923.5600000000013</v>
      </c>
      <c r="P233" s="49">
        <v>12928.60892260439</v>
      </c>
    </row>
    <row r="234" spans="2:16" s="4" customFormat="1">
      <c r="B234" s="35">
        <v>5303300</v>
      </c>
      <c r="C234" s="24" t="s">
        <v>42</v>
      </c>
      <c r="D234" s="38" t="s">
        <v>422</v>
      </c>
      <c r="E234" s="45">
        <v>160.9</v>
      </c>
      <c r="F234" s="16">
        <f t="shared" si="19"/>
        <v>80.45</v>
      </c>
      <c r="G234" s="8">
        <v>8.9385474860335198E-2</v>
      </c>
      <c r="H234" s="17"/>
      <c r="I234" s="16">
        <f t="shared" si="20"/>
        <v>32.18</v>
      </c>
      <c r="J234" s="8">
        <f t="shared" si="21"/>
        <v>8.9385474860335198E-2</v>
      </c>
      <c r="K234" s="17"/>
      <c r="L234" s="49">
        <v>11057.270540708514</v>
      </c>
      <c r="M234" s="54">
        <v>154.79</v>
      </c>
      <c r="N234" s="49">
        <v>12011.145552038244</v>
      </c>
      <c r="O234" s="54">
        <f>VLOOKUP(C234,'[1]Jan 2022 Apport Enroll'!$A:$M,13,FALSE)</f>
        <v>153.02000000000001</v>
      </c>
      <c r="P234" s="49">
        <v>16261.961704352374</v>
      </c>
    </row>
    <row r="235" spans="2:16" s="4" customFormat="1">
      <c r="B235" s="35">
        <v>5301980</v>
      </c>
      <c r="C235" s="24" t="s">
        <v>237</v>
      </c>
      <c r="D235" s="38" t="s">
        <v>553</v>
      </c>
      <c r="E235" s="45">
        <v>411.4</v>
      </c>
      <c r="F235" s="16">
        <f t="shared" si="19"/>
        <v>205.7</v>
      </c>
      <c r="G235" s="8">
        <v>8.7986463620981392E-2</v>
      </c>
      <c r="H235" s="17"/>
      <c r="I235" s="16">
        <f t="shared" si="20"/>
        <v>82.28</v>
      </c>
      <c r="J235" s="8">
        <f t="shared" si="21"/>
        <v>8.7986463620981392E-2</v>
      </c>
      <c r="K235" s="17"/>
      <c r="L235" s="49">
        <v>13508.443971803597</v>
      </c>
      <c r="M235" s="54">
        <v>390.38000000000005</v>
      </c>
      <c r="N235" s="49">
        <v>15209.772529330394</v>
      </c>
      <c r="O235" s="54">
        <f>VLOOKUP(C235,'[1]Jan 2022 Apport Enroll'!$A:$M,13,FALSE)</f>
        <v>403.39</v>
      </c>
      <c r="P235" s="49">
        <v>14579.434071246187</v>
      </c>
    </row>
    <row r="236" spans="2:16" s="4" customFormat="1">
      <c r="B236" s="35">
        <v>5304950</v>
      </c>
      <c r="C236" s="24" t="s">
        <v>244</v>
      </c>
      <c r="D236" s="38" t="s">
        <v>557</v>
      </c>
      <c r="E236" s="45">
        <v>1881.02</v>
      </c>
      <c r="F236" s="16">
        <f t="shared" si="19"/>
        <v>940.51</v>
      </c>
      <c r="G236" s="8">
        <v>8.7660790852787038E-2</v>
      </c>
      <c r="H236" s="17"/>
      <c r="I236" s="16">
        <f t="shared" si="20"/>
        <v>376.20400000000001</v>
      </c>
      <c r="J236" s="8">
        <f t="shared" si="21"/>
        <v>8.7660790852787038E-2</v>
      </c>
      <c r="K236" s="21"/>
      <c r="L236" s="49">
        <v>10131.554358805328</v>
      </c>
      <c r="M236" s="54">
        <v>1756.6700000000003</v>
      </c>
      <c r="N236" s="49">
        <v>11034.10551213375</v>
      </c>
      <c r="O236" s="54">
        <f>VLOOKUP(C236,'[1]Jan 2022 Apport Enroll'!$A:$M,13,FALSE)</f>
        <v>1756.0400000000004</v>
      </c>
      <c r="P236" s="49">
        <v>11382.672820664675</v>
      </c>
    </row>
    <row r="237" spans="2:16" s="4" customFormat="1">
      <c r="B237" s="35">
        <v>5309100</v>
      </c>
      <c r="C237" s="24" t="s">
        <v>182</v>
      </c>
      <c r="D237" s="38" t="s">
        <v>386</v>
      </c>
      <c r="E237" s="45">
        <v>6903.92</v>
      </c>
      <c r="F237" s="16">
        <f t="shared" si="19"/>
        <v>3451.96</v>
      </c>
      <c r="G237" s="8">
        <v>8.738461538461538E-2</v>
      </c>
      <c r="H237" s="17"/>
      <c r="I237" s="16">
        <f t="shared" si="20"/>
        <v>1380.7840000000001</v>
      </c>
      <c r="J237" s="8">
        <f t="shared" si="21"/>
        <v>8.738461538461538E-2</v>
      </c>
      <c r="K237" s="17"/>
      <c r="L237" s="49">
        <v>9989.4722780681132</v>
      </c>
      <c r="M237" s="54">
        <v>6557.3</v>
      </c>
      <c r="N237" s="49">
        <v>10794.940449575281</v>
      </c>
      <c r="O237" s="54">
        <f>VLOOKUP(C237,'[1]Jan 2022 Apport Enroll'!$A:$M,13,FALSE)</f>
        <v>6640.6699999999983</v>
      </c>
      <c r="P237" s="49">
        <v>10948.807785961359</v>
      </c>
    </row>
    <row r="238" spans="2:16" s="4" customFormat="1">
      <c r="B238" s="35">
        <v>5308850</v>
      </c>
      <c r="C238" s="31" t="s">
        <v>141</v>
      </c>
      <c r="D238" s="38" t="s">
        <v>482</v>
      </c>
      <c r="E238" s="45">
        <v>196.61999999999998</v>
      </c>
      <c r="F238" s="16">
        <f t="shared" si="19"/>
        <v>98.309999999999988</v>
      </c>
      <c r="G238" s="8">
        <v>8.5501858736059477E-2</v>
      </c>
      <c r="H238" s="17"/>
      <c r="I238" s="16">
        <f t="shared" si="20"/>
        <v>39.323999999999998</v>
      </c>
      <c r="J238" s="8">
        <f t="shared" si="21"/>
        <v>8.5501858736059477E-2</v>
      </c>
      <c r="K238" s="17"/>
      <c r="L238" s="49">
        <v>15280.082748448787</v>
      </c>
      <c r="M238" s="54">
        <v>219.25</v>
      </c>
      <c r="N238" s="49">
        <v>15662.988369441278</v>
      </c>
      <c r="O238" s="54">
        <f>VLOOKUP(C238,'[1]Jan 2022 Apport Enroll'!$A:$M,13,FALSE)</f>
        <v>223.17999999999998</v>
      </c>
      <c r="P238" s="49">
        <v>16111.131328972135</v>
      </c>
    </row>
    <row r="239" spans="2:16" s="4" customFormat="1">
      <c r="B239" s="35">
        <v>5304260</v>
      </c>
      <c r="C239" s="24" t="s">
        <v>236</v>
      </c>
      <c r="D239" s="38" t="s">
        <v>364</v>
      </c>
      <c r="E239" s="45">
        <v>2464.09</v>
      </c>
      <c r="F239" s="16">
        <f t="shared" si="19"/>
        <v>1232.0450000000001</v>
      </c>
      <c r="G239" s="8">
        <v>8.5334318433690437E-2</v>
      </c>
      <c r="H239" s="17"/>
      <c r="I239" s="16">
        <f t="shared" si="20"/>
        <v>492.81800000000004</v>
      </c>
      <c r="J239" s="8">
        <f t="shared" si="21"/>
        <v>8.5334318433690437E-2</v>
      </c>
      <c r="K239" s="17"/>
      <c r="L239" s="49">
        <v>11628.263314245825</v>
      </c>
      <c r="M239" s="54">
        <v>2467.71</v>
      </c>
      <c r="N239" s="49">
        <v>12111.352683256946</v>
      </c>
      <c r="O239" s="54">
        <f>VLOOKUP(C239,'[1]Jan 2022 Apport Enroll'!$A:$M,13,FALSE)</f>
        <v>2541.9699999999998</v>
      </c>
      <c r="P239" s="49">
        <v>12386.630550321208</v>
      </c>
    </row>
    <row r="240" spans="2:16" s="4" customFormat="1">
      <c r="B240" s="35">
        <v>5302670</v>
      </c>
      <c r="C240" s="24" t="s">
        <v>122</v>
      </c>
      <c r="D240" s="38" t="s">
        <v>360</v>
      </c>
      <c r="E240" s="45">
        <v>20504.54</v>
      </c>
      <c r="F240" s="16">
        <f t="shared" si="19"/>
        <v>10252.27</v>
      </c>
      <c r="G240" s="8">
        <v>8.3004653224019495E-2</v>
      </c>
      <c r="H240" s="17"/>
      <c r="I240" s="16">
        <f t="shared" si="20"/>
        <v>4100.9080000000004</v>
      </c>
      <c r="J240" s="8">
        <f t="shared" si="21"/>
        <v>8.3004653224019495E-2</v>
      </c>
      <c r="K240" s="17"/>
      <c r="L240" s="49">
        <v>12263.755791156495</v>
      </c>
      <c r="M240" s="54">
        <v>19908.720000000005</v>
      </c>
      <c r="N240" s="49">
        <v>12627.679194342978</v>
      </c>
      <c r="O240" s="54">
        <f>VLOOKUP(C240,'[1]Jan 2022 Apport Enroll'!$A:$M,13,FALSE)</f>
        <v>19752.27</v>
      </c>
      <c r="P240" s="49">
        <v>12704.260301727347</v>
      </c>
    </row>
    <row r="241" spans="2:16" s="4" customFormat="1">
      <c r="B241" s="35">
        <v>5308550</v>
      </c>
      <c r="C241" s="24" t="s">
        <v>128</v>
      </c>
      <c r="D241" s="38" t="s">
        <v>365</v>
      </c>
      <c r="E241" s="45">
        <v>1912.7200000000003</v>
      </c>
      <c r="F241" s="16">
        <f t="shared" si="19"/>
        <v>956.36000000000013</v>
      </c>
      <c r="G241" s="8">
        <v>8.1960934507851399E-2</v>
      </c>
      <c r="H241" s="17"/>
      <c r="I241" s="16">
        <f t="shared" si="20"/>
        <v>382.5440000000001</v>
      </c>
      <c r="J241" s="8">
        <f t="shared" si="21"/>
        <v>8.1960934507851399E-2</v>
      </c>
      <c r="K241" s="17"/>
      <c r="L241" s="49">
        <v>12728.247067004058</v>
      </c>
      <c r="M241" s="54">
        <v>1879.74</v>
      </c>
      <c r="N241" s="49">
        <v>13041.725919542067</v>
      </c>
      <c r="O241" s="54">
        <f>VLOOKUP(C241,'[1]Jan 2022 Apport Enroll'!$A:$M,13,FALSE)</f>
        <v>1932.7799999999997</v>
      </c>
      <c r="P241" s="49">
        <v>13031.702309626548</v>
      </c>
    </row>
    <row r="242" spans="2:16" s="4" customFormat="1">
      <c r="B242" s="35">
        <v>5306960</v>
      </c>
      <c r="C242" s="24" t="s">
        <v>186</v>
      </c>
      <c r="D242" s="38" t="s">
        <v>352</v>
      </c>
      <c r="E242" s="45">
        <v>23262.530000000002</v>
      </c>
      <c r="F242" s="16">
        <f t="shared" si="19"/>
        <v>11631.265000000001</v>
      </c>
      <c r="G242" s="8">
        <v>8.0946755204301946E-2</v>
      </c>
      <c r="H242" s="17"/>
      <c r="I242" s="16">
        <f t="shared" si="20"/>
        <v>4652.5060000000003</v>
      </c>
      <c r="J242" s="8">
        <f t="shared" si="21"/>
        <v>8.0946755204301946E-2</v>
      </c>
      <c r="K242" s="17"/>
      <c r="L242" s="49">
        <v>10292.8226074292</v>
      </c>
      <c r="M242" s="54">
        <v>22312.920000000006</v>
      </c>
      <c r="N242" s="49">
        <v>11082.086968895148</v>
      </c>
      <c r="O242" s="54">
        <f>VLOOKUP(C242,'[1]Jan 2022 Apport Enroll'!$A:$M,13,FALSE)</f>
        <v>22317.139999999996</v>
      </c>
      <c r="P242" s="49">
        <v>11201.007819550356</v>
      </c>
    </row>
    <row r="243" spans="2:16" s="4" customFormat="1">
      <c r="B243" s="35">
        <v>5301710</v>
      </c>
      <c r="C243" s="24" t="s">
        <v>85</v>
      </c>
      <c r="D243" s="38" t="s">
        <v>455</v>
      </c>
      <c r="E243" s="45">
        <v>159.35000000000002</v>
      </c>
      <c r="F243" s="16">
        <f t="shared" si="19"/>
        <v>79.675000000000011</v>
      </c>
      <c r="G243" s="8">
        <v>8.0838323353293412E-2</v>
      </c>
      <c r="H243" s="17"/>
      <c r="I243" s="16">
        <f t="shared" si="20"/>
        <v>31.870000000000005</v>
      </c>
      <c r="J243" s="8">
        <f t="shared" si="21"/>
        <v>8.0838323353293412E-2</v>
      </c>
      <c r="K243" s="17"/>
      <c r="L243" s="49">
        <v>11400.789833699402</v>
      </c>
      <c r="M243" s="54">
        <v>165.80999999999997</v>
      </c>
      <c r="N243" s="49">
        <v>11739.119051926906</v>
      </c>
      <c r="O243" s="54">
        <f>VLOOKUP(C243,'[1]Jan 2022 Apport Enroll'!$A:$M,13,FALSE)</f>
        <v>163.80000000000001</v>
      </c>
      <c r="P243" s="49">
        <v>12053.902258852257</v>
      </c>
    </row>
    <row r="244" spans="2:16">
      <c r="B244" s="35">
        <v>5306450</v>
      </c>
      <c r="C244" s="24" t="s">
        <v>100</v>
      </c>
      <c r="D244" s="38" t="s">
        <v>531</v>
      </c>
      <c r="E244" s="45">
        <v>2761.3000000000006</v>
      </c>
      <c r="F244" s="16">
        <f t="shared" si="19"/>
        <v>1380.6500000000003</v>
      </c>
      <c r="G244" s="8">
        <v>7.9845233907843829E-2</v>
      </c>
      <c r="H244" s="17"/>
      <c r="I244" s="16">
        <f t="shared" si="20"/>
        <v>552.2600000000001</v>
      </c>
      <c r="J244" s="8">
        <f t="shared" si="21"/>
        <v>7.9845233907843829E-2</v>
      </c>
      <c r="K244" s="17"/>
      <c r="L244" s="49">
        <v>10559.5489045015</v>
      </c>
      <c r="M244" s="54">
        <v>2558.4699999999998</v>
      </c>
      <c r="N244" s="49">
        <v>11489.828303634595</v>
      </c>
      <c r="O244" s="54">
        <f>VLOOKUP(C244,'[1]Jan 2022 Apport Enroll'!$A:$M,13,FALSE)</f>
        <v>2604.17</v>
      </c>
      <c r="P244" s="49">
        <v>11203.701728381786</v>
      </c>
    </row>
    <row r="245" spans="2:16">
      <c r="B245" s="35">
        <v>5304920</v>
      </c>
      <c r="C245" s="24" t="s">
        <v>242</v>
      </c>
      <c r="D245" s="38" t="s">
        <v>369</v>
      </c>
      <c r="E245" s="45">
        <v>10685.08</v>
      </c>
      <c r="F245" s="16">
        <f t="shared" si="19"/>
        <v>5342.54</v>
      </c>
      <c r="G245" s="8">
        <v>7.9695707299402285E-2</v>
      </c>
      <c r="H245" s="17"/>
      <c r="I245" s="16">
        <f t="shared" si="20"/>
        <v>2137.0160000000001</v>
      </c>
      <c r="J245" s="8">
        <f t="shared" si="21"/>
        <v>7.9695707299402285E-2</v>
      </c>
      <c r="K245" s="17"/>
      <c r="L245" s="49">
        <v>10312.318075297519</v>
      </c>
      <c r="M245" s="54">
        <v>10226.119999999999</v>
      </c>
      <c r="N245" s="49">
        <v>10912.37374879231</v>
      </c>
      <c r="O245" s="54">
        <f>VLOOKUP(C245,'[1]Jan 2022 Apport Enroll'!$A:$M,13,FALSE)</f>
        <v>10187.290000000001</v>
      </c>
      <c r="P245" s="49">
        <v>11042.406551693335</v>
      </c>
    </row>
    <row r="246" spans="2:16">
      <c r="B246" s="35">
        <v>5308460</v>
      </c>
      <c r="C246" s="24" t="s">
        <v>181</v>
      </c>
      <c r="D246" s="38" t="s">
        <v>526</v>
      </c>
      <c r="E246" s="45">
        <v>3295.2700000000004</v>
      </c>
      <c r="F246" s="16">
        <f t="shared" si="19"/>
        <v>1647.6350000000002</v>
      </c>
      <c r="G246" s="8">
        <v>7.9512324410283594E-2</v>
      </c>
      <c r="H246" s="17"/>
      <c r="I246" s="16">
        <f t="shared" si="20"/>
        <v>659.05400000000009</v>
      </c>
      <c r="J246" s="8">
        <f t="shared" si="21"/>
        <v>7.9512324410283594E-2</v>
      </c>
      <c r="K246" s="17"/>
      <c r="L246" s="49">
        <v>10297.296261004409</v>
      </c>
      <c r="M246" s="54">
        <v>3140.3600000000006</v>
      </c>
      <c r="N246" s="49">
        <v>11643.048019972231</v>
      </c>
      <c r="O246" s="54">
        <f>VLOOKUP(C246,'[1]Jan 2022 Apport Enroll'!$A:$M,13,FALSE)</f>
        <v>3127.6499999999996</v>
      </c>
      <c r="P246" s="49">
        <v>11197.226863619653</v>
      </c>
    </row>
    <row r="247" spans="2:16">
      <c r="B247" s="35">
        <v>5306660</v>
      </c>
      <c r="C247" s="24" t="s">
        <v>164</v>
      </c>
      <c r="D247" s="38" t="s">
        <v>373</v>
      </c>
      <c r="E247" s="45">
        <v>269.15999999999997</v>
      </c>
      <c r="F247" s="16">
        <f t="shared" si="19"/>
        <v>134.57999999999998</v>
      </c>
      <c r="G247" s="8">
        <v>7.9207920792079209E-2</v>
      </c>
      <c r="H247" s="17"/>
      <c r="I247" s="16">
        <f t="shared" si="20"/>
        <v>53.831999999999994</v>
      </c>
      <c r="J247" s="8">
        <f t="shared" si="21"/>
        <v>7.9207920792079209E-2</v>
      </c>
      <c r="K247" s="17"/>
      <c r="L247" s="49">
        <v>16271.489337197205</v>
      </c>
      <c r="M247" s="54">
        <v>253.63000000000002</v>
      </c>
      <c r="N247" s="49">
        <v>16649.683239364429</v>
      </c>
      <c r="O247" s="54">
        <f>VLOOKUP(C247,'[1]Jan 2022 Apport Enroll'!$A:$M,13,FALSE)</f>
        <v>247.95000000000002</v>
      </c>
      <c r="P247" s="49">
        <v>15942.871788667071</v>
      </c>
    </row>
    <row r="248" spans="2:16">
      <c r="B248" s="35">
        <v>5308910</v>
      </c>
      <c r="C248" s="24" t="s">
        <v>162</v>
      </c>
      <c r="D248" s="38" t="s">
        <v>498</v>
      </c>
      <c r="E248" s="45">
        <v>821.44999999999993</v>
      </c>
      <c r="F248" s="16">
        <f t="shared" si="19"/>
        <v>410.72499999999997</v>
      </c>
      <c r="G248" s="8">
        <v>7.9194630872483227E-2</v>
      </c>
      <c r="H248" s="17"/>
      <c r="I248" s="16">
        <f t="shared" si="20"/>
        <v>164.29</v>
      </c>
      <c r="J248" s="8">
        <f t="shared" si="21"/>
        <v>7.9194630872483227E-2</v>
      </c>
      <c r="K248" s="17"/>
      <c r="L248" s="49">
        <v>10438.195264471362</v>
      </c>
      <c r="M248" s="54">
        <v>789.33</v>
      </c>
      <c r="N248" s="49">
        <v>11470.276500323058</v>
      </c>
      <c r="O248" s="54">
        <f>VLOOKUP(C248,'[1]Jan 2022 Apport Enroll'!$A:$M,13,FALSE)</f>
        <v>800.58999999999992</v>
      </c>
      <c r="P248" s="49">
        <v>11712.194106846202</v>
      </c>
    </row>
    <row r="249" spans="2:16">
      <c r="B249" s="35">
        <v>5302400</v>
      </c>
      <c r="C249" s="24" t="s">
        <v>118</v>
      </c>
      <c r="D249" s="38" t="s">
        <v>325</v>
      </c>
      <c r="E249" s="45">
        <v>21104.97</v>
      </c>
      <c r="F249" s="16">
        <f t="shared" si="19"/>
        <v>10552.485000000001</v>
      </c>
      <c r="G249" s="8">
        <v>7.8455740859525336E-2</v>
      </c>
      <c r="H249" s="17"/>
      <c r="I249" s="16">
        <f t="shared" si="20"/>
        <v>4220.9940000000006</v>
      </c>
      <c r="J249" s="8">
        <f t="shared" si="21"/>
        <v>7.8455740859525336E-2</v>
      </c>
      <c r="K249" s="17"/>
      <c r="L249" s="49">
        <v>11751.785655227181</v>
      </c>
      <c r="M249" s="54">
        <v>20430.030000000006</v>
      </c>
      <c r="N249" s="49">
        <v>12174.70523342354</v>
      </c>
      <c r="O249" s="54">
        <f>VLOOKUP(C249,'[1]Jan 2022 Apport Enroll'!$A:$M,13,FALSE)</f>
        <v>20060.140000000003</v>
      </c>
      <c r="P249" s="49">
        <v>12777.356238291453</v>
      </c>
    </row>
    <row r="250" spans="2:16">
      <c r="B250" s="35">
        <v>5300380</v>
      </c>
      <c r="C250" s="24" t="s">
        <v>38</v>
      </c>
      <c r="D250" s="38" t="s">
        <v>312</v>
      </c>
      <c r="E250" s="45">
        <v>13117.24</v>
      </c>
      <c r="F250" s="16">
        <f t="shared" si="19"/>
        <v>6558.62</v>
      </c>
      <c r="G250" s="8">
        <v>7.6729226075999732E-2</v>
      </c>
      <c r="H250" s="17"/>
      <c r="I250" s="16">
        <f t="shared" si="20"/>
        <v>2623.4480000000003</v>
      </c>
      <c r="J250" s="8">
        <f t="shared" si="21"/>
        <v>7.6729226075999732E-2</v>
      </c>
      <c r="K250" s="17"/>
      <c r="L250" s="49">
        <v>10811.466010380233</v>
      </c>
      <c r="M250" s="54">
        <v>11791.650000000001</v>
      </c>
      <c r="N250" s="49">
        <v>12026.671068086313</v>
      </c>
      <c r="O250" s="54">
        <f>VLOOKUP(C250,'[1]Jan 2022 Apport Enroll'!$A:$M,13,FALSE)</f>
        <v>11744.859999999999</v>
      </c>
      <c r="P250" s="49">
        <v>11621.997180043018</v>
      </c>
    </row>
    <row r="251" spans="2:16">
      <c r="B251" s="35">
        <v>5304050</v>
      </c>
      <c r="C251" s="24" t="s">
        <v>143</v>
      </c>
      <c r="D251" s="38" t="s">
        <v>484</v>
      </c>
      <c r="E251" s="45">
        <v>691.05000000000007</v>
      </c>
      <c r="F251" s="16">
        <f t="shared" si="19"/>
        <v>345.52500000000003</v>
      </c>
      <c r="G251" s="8">
        <v>7.662835249042145E-2</v>
      </c>
      <c r="H251" s="17"/>
      <c r="I251" s="16">
        <f t="shared" si="20"/>
        <v>138.21</v>
      </c>
      <c r="J251" s="8">
        <f t="shared" si="21"/>
        <v>7.662835249042145E-2</v>
      </c>
      <c r="K251" s="17"/>
      <c r="L251" s="49">
        <v>10560.308602850733</v>
      </c>
      <c r="M251" s="54">
        <v>616.90000000000009</v>
      </c>
      <c r="N251" s="49">
        <v>11575.555568163396</v>
      </c>
      <c r="O251" s="54">
        <f>VLOOKUP(C251,'[1]Jan 2022 Apport Enroll'!$A:$M,13,FALSE)</f>
        <v>577.94999999999993</v>
      </c>
      <c r="P251" s="49">
        <v>12185.951708625314</v>
      </c>
    </row>
    <row r="252" spans="2:16">
      <c r="B252" s="35">
        <v>5307710</v>
      </c>
      <c r="C252" s="24" t="s">
        <v>96</v>
      </c>
      <c r="D252" s="38" t="s">
        <v>329</v>
      </c>
      <c r="E252" s="45">
        <v>54537.279999999999</v>
      </c>
      <c r="F252" s="16">
        <f t="shared" si="19"/>
        <v>27268.639999999999</v>
      </c>
      <c r="G252" s="8">
        <v>7.4257435995544727E-2</v>
      </c>
      <c r="H252" s="17"/>
      <c r="I252" s="16">
        <f t="shared" si="20"/>
        <v>10907.456</v>
      </c>
      <c r="J252" s="8">
        <f t="shared" si="21"/>
        <v>7.4257435995544727E-2</v>
      </c>
      <c r="K252" s="17"/>
      <c r="L252" s="49">
        <v>11948.820347292716</v>
      </c>
      <c r="M252" s="54">
        <v>52961.299999999996</v>
      </c>
      <c r="N252" s="49">
        <v>12344.388129823097</v>
      </c>
      <c r="O252" s="54">
        <f>VLOOKUP(C252,'[1]Jan 2022 Apport Enroll'!$A:$M,13,FALSE)</f>
        <v>50572.71</v>
      </c>
      <c r="P252" s="49">
        <v>12641.967281563515</v>
      </c>
    </row>
    <row r="253" spans="2:16">
      <c r="B253" s="35">
        <v>5308340</v>
      </c>
      <c r="C253" s="24" t="s">
        <v>229</v>
      </c>
      <c r="D253" s="38" t="s">
        <v>554</v>
      </c>
      <c r="E253" s="45">
        <v>4671</v>
      </c>
      <c r="F253" s="16">
        <f t="shared" si="19"/>
        <v>2335.5</v>
      </c>
      <c r="G253" s="8">
        <v>7.4251939416328044E-2</v>
      </c>
      <c r="H253" s="17"/>
      <c r="I253" s="16">
        <f t="shared" si="20"/>
        <v>934.2</v>
      </c>
      <c r="J253" s="8">
        <f t="shared" si="21"/>
        <v>7.4251939416328044E-2</v>
      </c>
      <c r="K253" s="17"/>
      <c r="L253" s="49">
        <v>11416.10055662599</v>
      </c>
      <c r="M253" s="54">
        <v>4584.3400000000011</v>
      </c>
      <c r="N253" s="49">
        <v>12345.76038208335</v>
      </c>
      <c r="O253" s="54">
        <f>VLOOKUP(C253,'[1]Jan 2022 Apport Enroll'!$A:$M,13,FALSE)</f>
        <v>4560.88</v>
      </c>
      <c r="P253" s="49">
        <v>12531.264556401395</v>
      </c>
    </row>
    <row r="254" spans="2:16">
      <c r="B254" s="35">
        <v>5301680</v>
      </c>
      <c r="C254" s="24" t="s">
        <v>228</v>
      </c>
      <c r="D254" s="38" t="s">
        <v>544</v>
      </c>
      <c r="E254" s="45">
        <v>446.13000000000005</v>
      </c>
      <c r="F254" s="16">
        <f t="shared" si="19"/>
        <v>223.06500000000003</v>
      </c>
      <c r="G254" s="8">
        <v>7.3813708260105443E-2</v>
      </c>
      <c r="H254" s="17"/>
      <c r="I254" s="16">
        <f t="shared" si="20"/>
        <v>89.226000000000013</v>
      </c>
      <c r="J254" s="8">
        <f t="shared" si="21"/>
        <v>7.3813708260105443E-2</v>
      </c>
      <c r="K254" s="17"/>
      <c r="L254" s="49">
        <v>10999.973281330553</v>
      </c>
      <c r="M254" s="54">
        <v>451.83</v>
      </c>
      <c r="N254" s="49">
        <v>11490.212823407035</v>
      </c>
      <c r="O254" s="54">
        <f>VLOOKUP(C254,'[1]Jan 2022 Apport Enroll'!$A:$M,13,FALSE)</f>
        <v>450.66999999999996</v>
      </c>
      <c r="P254" s="49">
        <v>11492.365300552508</v>
      </c>
    </row>
    <row r="255" spans="2:16">
      <c r="B255" s="35">
        <v>5304620</v>
      </c>
      <c r="C255" s="24" t="s">
        <v>230</v>
      </c>
      <c r="D255" s="38" t="s">
        <v>388</v>
      </c>
      <c r="E255" s="45">
        <v>3459.49</v>
      </c>
      <c r="F255" s="16">
        <f t="shared" si="19"/>
        <v>1729.7449999999999</v>
      </c>
      <c r="G255" s="8">
        <v>7.3017534676786178E-2</v>
      </c>
      <c r="H255" s="17"/>
      <c r="I255" s="16">
        <f t="shared" si="20"/>
        <v>691.89800000000002</v>
      </c>
      <c r="J255" s="8">
        <f t="shared" si="21"/>
        <v>7.3017534676786178E-2</v>
      </c>
      <c r="K255" s="17"/>
      <c r="L255" s="49">
        <v>10511.935345961399</v>
      </c>
      <c r="M255" s="54">
        <v>3356.7699999999995</v>
      </c>
      <c r="N255" s="49">
        <v>11391.522037553959</v>
      </c>
      <c r="O255" s="54">
        <f>VLOOKUP(C255,'[1]Jan 2022 Apport Enroll'!$A:$M,13,FALSE)</f>
        <v>3319.4400000000005</v>
      </c>
      <c r="P255" s="49">
        <v>11432.430934133465</v>
      </c>
    </row>
    <row r="256" spans="2:16">
      <c r="B256" s="35">
        <v>5305760</v>
      </c>
      <c r="C256" s="24" t="s">
        <v>131</v>
      </c>
      <c r="D256" s="38" t="s">
        <v>476</v>
      </c>
      <c r="E256" s="45">
        <v>5973.34</v>
      </c>
      <c r="F256" s="16">
        <f t="shared" si="19"/>
        <v>2986.67</v>
      </c>
      <c r="G256" s="8">
        <v>7.2792362768496419E-2</v>
      </c>
      <c r="H256" s="17"/>
      <c r="I256" s="16">
        <f t="shared" si="20"/>
        <v>1194.6680000000001</v>
      </c>
      <c r="J256" s="8">
        <f t="shared" si="21"/>
        <v>7.2792362768496419E-2</v>
      </c>
      <c r="K256" s="17"/>
      <c r="L256" s="49">
        <v>11401.355603397764</v>
      </c>
      <c r="M256" s="54">
        <v>5391.41</v>
      </c>
      <c r="N256" s="49">
        <v>12778.129020052269</v>
      </c>
      <c r="O256" s="54">
        <f>VLOOKUP(C256,'[1]Jan 2022 Apport Enroll'!$A:$M,13,FALSE)</f>
        <v>5427.1699999999992</v>
      </c>
      <c r="P256" s="49">
        <v>12214.504898501431</v>
      </c>
    </row>
    <row r="257" spans="2:16">
      <c r="B257" s="35">
        <v>5301500</v>
      </c>
      <c r="C257" s="24" t="s">
        <v>285</v>
      </c>
      <c r="D257" s="38" t="s">
        <v>589</v>
      </c>
      <c r="E257" s="45">
        <v>180.57</v>
      </c>
      <c r="F257" s="16">
        <f t="shared" si="19"/>
        <v>90.284999999999997</v>
      </c>
      <c r="G257" s="8">
        <v>7.1999999999999995E-2</v>
      </c>
      <c r="H257" s="17"/>
      <c r="I257" s="16">
        <f t="shared" si="20"/>
        <v>36.113999999999997</v>
      </c>
      <c r="J257" s="8">
        <f t="shared" si="21"/>
        <v>7.1999999999999995E-2</v>
      </c>
      <c r="K257" s="17"/>
      <c r="L257" s="49">
        <v>15824.537353934762</v>
      </c>
      <c r="M257" s="54">
        <v>157.81000000000003</v>
      </c>
      <c r="N257" s="49">
        <v>18824.91996704898</v>
      </c>
      <c r="O257" s="54">
        <f>VLOOKUP(C257,'[1]Jan 2022 Apport Enroll'!$A:$M,13,FALSE)</f>
        <v>158.57000000000002</v>
      </c>
      <c r="P257" s="49">
        <v>18877.451094153996</v>
      </c>
    </row>
    <row r="258" spans="2:16">
      <c r="B258" s="35">
        <v>5308190</v>
      </c>
      <c r="C258" s="24" t="s">
        <v>91</v>
      </c>
      <c r="D258" s="38" t="s">
        <v>458</v>
      </c>
      <c r="E258" s="45">
        <v>1318.2999999999997</v>
      </c>
      <c r="F258" s="16">
        <f t="shared" si="19"/>
        <v>659.14999999999986</v>
      </c>
      <c r="G258" s="8">
        <v>7.1273122959738852E-2</v>
      </c>
      <c r="H258" s="17"/>
      <c r="I258" s="16">
        <f t="shared" si="20"/>
        <v>263.65999999999997</v>
      </c>
      <c r="J258" s="8">
        <f t="shared" si="21"/>
        <v>7.1273122959738852E-2</v>
      </c>
      <c r="K258" s="17"/>
      <c r="L258" s="49">
        <v>11886.923719942351</v>
      </c>
      <c r="M258" s="54">
        <v>1211.05</v>
      </c>
      <c r="N258" s="49">
        <v>12740.617166921267</v>
      </c>
      <c r="O258" s="54">
        <f>VLOOKUP(C258,'[1]Jan 2022 Apport Enroll'!$A:$M,13,FALSE)</f>
        <v>1185.5800000000002</v>
      </c>
      <c r="P258" s="49">
        <v>12456.310447207274</v>
      </c>
    </row>
    <row r="259" spans="2:16">
      <c r="B259" s="35">
        <v>5304380</v>
      </c>
      <c r="C259" s="24" t="s">
        <v>255</v>
      </c>
      <c r="D259" s="38" t="s">
        <v>559</v>
      </c>
      <c r="E259" s="45">
        <v>526.66</v>
      </c>
      <c r="F259" s="16">
        <f t="shared" si="19"/>
        <v>263.33</v>
      </c>
      <c r="G259" s="8">
        <v>7.0807453416149066E-2</v>
      </c>
      <c r="H259" s="17"/>
      <c r="I259" s="16">
        <f t="shared" si="20"/>
        <v>105.33199999999999</v>
      </c>
      <c r="J259" s="8">
        <f t="shared" si="21"/>
        <v>7.0807453416149066E-2</v>
      </c>
      <c r="K259" s="17"/>
      <c r="L259" s="49">
        <v>11353.168533778909</v>
      </c>
      <c r="M259" s="54">
        <v>538.56999999999994</v>
      </c>
      <c r="N259" s="49">
        <v>11843.893142952635</v>
      </c>
      <c r="O259" s="54">
        <f>VLOOKUP(C259,'[1]Jan 2022 Apport Enroll'!$A:$M,13,FALSE)</f>
        <v>567.97</v>
      </c>
      <c r="P259" s="49">
        <v>12098.816169868125</v>
      </c>
    </row>
    <row r="260" spans="2:16">
      <c r="B260" s="35">
        <v>5301080</v>
      </c>
      <c r="C260" s="24" t="s">
        <v>132</v>
      </c>
      <c r="D260" s="38" t="s">
        <v>477</v>
      </c>
      <c r="E260" s="45">
        <v>11557.850000000002</v>
      </c>
      <c r="F260" s="16">
        <f t="shared" si="19"/>
        <v>5778.9250000000011</v>
      </c>
      <c r="G260" s="8">
        <v>6.9154184231769666E-2</v>
      </c>
      <c r="H260" s="17"/>
      <c r="I260" s="16">
        <f t="shared" si="20"/>
        <v>2311.5700000000006</v>
      </c>
      <c r="J260" s="8">
        <f t="shared" si="21"/>
        <v>6.9154184231769666E-2</v>
      </c>
      <c r="K260" s="17"/>
      <c r="L260" s="49">
        <v>11345.253914006496</v>
      </c>
      <c r="M260" s="54">
        <v>11061.79</v>
      </c>
      <c r="N260" s="49">
        <v>12289.996006071351</v>
      </c>
      <c r="O260" s="54">
        <f>VLOOKUP(C260,'[1]Jan 2022 Apport Enroll'!$A:$M,13,FALSE)</f>
        <v>11134.289999999999</v>
      </c>
      <c r="P260" s="49">
        <v>12188.088723214501</v>
      </c>
    </row>
    <row r="261" spans="2:16">
      <c r="B261" s="35">
        <v>5303810</v>
      </c>
      <c r="C261" s="24" t="s">
        <v>51</v>
      </c>
      <c r="D261" s="38" t="s">
        <v>427</v>
      </c>
      <c r="E261" s="45">
        <v>1020.73</v>
      </c>
      <c r="F261" s="16">
        <f t="shared" si="19"/>
        <v>510.36500000000001</v>
      </c>
      <c r="G261" s="8">
        <v>6.9084628670120898E-2</v>
      </c>
      <c r="H261" s="17"/>
      <c r="I261" s="16">
        <f t="shared" si="20"/>
        <v>204.14600000000002</v>
      </c>
      <c r="J261" s="8">
        <f t="shared" si="21"/>
        <v>6.9084628670120898E-2</v>
      </c>
      <c r="K261" s="17"/>
      <c r="L261" s="49">
        <v>10456.589460484161</v>
      </c>
      <c r="M261" s="54">
        <v>1020.2900000000001</v>
      </c>
      <c r="N261" s="49">
        <v>11065.74776779151</v>
      </c>
      <c r="O261" s="54">
        <f>VLOOKUP(C261,'[1]Jan 2022 Apport Enroll'!$A:$M,13,FALSE)</f>
        <v>1041.82</v>
      </c>
      <c r="P261" s="49">
        <v>8772.2472596033876</v>
      </c>
    </row>
    <row r="262" spans="2:16">
      <c r="B262" s="35">
        <v>5300870</v>
      </c>
      <c r="C262" s="24" t="s">
        <v>218</v>
      </c>
      <c r="D262" s="38" t="s">
        <v>527</v>
      </c>
      <c r="E262" s="45">
        <v>178.06999999999996</v>
      </c>
      <c r="F262" s="16">
        <f t="shared" ref="F262:F310" si="22">E262*0.5</f>
        <v>89.034999999999982</v>
      </c>
      <c r="G262" s="8">
        <v>6.7708333333333329E-2</v>
      </c>
      <c r="H262" s="17"/>
      <c r="I262" s="16">
        <f t="shared" ref="I262:I310" si="23">E262*0.2</f>
        <v>35.613999999999997</v>
      </c>
      <c r="J262" s="8">
        <f t="shared" ref="J262:J310" si="24">G262</f>
        <v>6.7708333333333329E-2</v>
      </c>
      <c r="K262" s="17"/>
      <c r="L262" s="49">
        <v>11576.00117931151</v>
      </c>
      <c r="M262" s="54">
        <v>191.73</v>
      </c>
      <c r="N262" s="49">
        <v>11917.384655505139</v>
      </c>
      <c r="O262" s="54">
        <f>VLOOKUP(C262,'[1]Jan 2022 Apport Enroll'!$A:$M,13,FALSE)</f>
        <v>177.76000000000002</v>
      </c>
      <c r="P262" s="49">
        <v>12174.671467146714</v>
      </c>
    </row>
    <row r="263" spans="2:16">
      <c r="B263" s="35">
        <v>5303210</v>
      </c>
      <c r="C263" s="24" t="s">
        <v>190</v>
      </c>
      <c r="D263" s="38" t="s">
        <v>366</v>
      </c>
      <c r="E263" s="45">
        <v>2012.0599999999997</v>
      </c>
      <c r="F263" s="16">
        <f t="shared" si="22"/>
        <v>1006.0299999999999</v>
      </c>
      <c r="G263" s="8">
        <v>6.7214339058999248E-2</v>
      </c>
      <c r="H263" s="17"/>
      <c r="I263" s="16">
        <f t="shared" si="23"/>
        <v>402.41199999999998</v>
      </c>
      <c r="J263" s="8">
        <f t="shared" si="24"/>
        <v>6.7214339058999248E-2</v>
      </c>
      <c r="K263" s="17"/>
      <c r="L263" s="49">
        <v>11727.138315954793</v>
      </c>
      <c r="M263" s="54">
        <v>2104.65</v>
      </c>
      <c r="N263" s="49">
        <v>12398.384862091083</v>
      </c>
      <c r="O263" s="54">
        <f>VLOOKUP(C263,'[1]Jan 2022 Apport Enroll'!$A:$M,13,FALSE)</f>
        <v>2169.1799999999998</v>
      </c>
      <c r="P263" s="49">
        <v>12320.504070662648</v>
      </c>
    </row>
    <row r="264" spans="2:16">
      <c r="B264" s="35">
        <v>5300240</v>
      </c>
      <c r="C264" s="24" t="s">
        <v>125</v>
      </c>
      <c r="D264" s="38" t="s">
        <v>303</v>
      </c>
      <c r="E264" s="45">
        <v>5680.96</v>
      </c>
      <c r="F264" s="16">
        <f t="shared" si="22"/>
        <v>2840.48</v>
      </c>
      <c r="G264" s="8">
        <v>6.6040898424404956E-2</v>
      </c>
      <c r="H264" s="17"/>
      <c r="I264" s="16">
        <f t="shared" si="23"/>
        <v>1136.192</v>
      </c>
      <c r="J264" s="8">
        <f t="shared" si="24"/>
        <v>6.6040898424404956E-2</v>
      </c>
      <c r="K264" s="17"/>
      <c r="L264" s="49">
        <v>11427.148520672561</v>
      </c>
      <c r="M264" s="54">
        <v>5292.3900000000012</v>
      </c>
      <c r="N264" s="49">
        <v>12709.684664206527</v>
      </c>
      <c r="O264" s="54">
        <f>VLOOKUP(C264,'[1]Jan 2022 Apport Enroll'!$A:$M,13,FALSE)</f>
        <v>5354.920000000001</v>
      </c>
      <c r="P264" s="49">
        <v>12191.972634511811</v>
      </c>
    </row>
    <row r="265" spans="2:16">
      <c r="B265" s="35">
        <v>5304740</v>
      </c>
      <c r="C265" s="24" t="s">
        <v>19</v>
      </c>
      <c r="D265" s="38" t="s">
        <v>410</v>
      </c>
      <c r="E265" s="45">
        <v>609.94999999999993</v>
      </c>
      <c r="F265" s="16">
        <f t="shared" si="22"/>
        <v>304.97499999999997</v>
      </c>
      <c r="G265" s="8">
        <v>6.575342465753424E-2</v>
      </c>
      <c r="H265" s="17"/>
      <c r="I265" s="16">
        <f t="shared" si="23"/>
        <v>121.99</v>
      </c>
      <c r="J265" s="8">
        <f t="shared" si="24"/>
        <v>6.575342465753424E-2</v>
      </c>
      <c r="K265" s="17"/>
      <c r="L265" s="49">
        <v>12669.420624641367</v>
      </c>
      <c r="M265" s="54">
        <v>621.46</v>
      </c>
      <c r="N265" s="49">
        <v>12820.887394200752</v>
      </c>
      <c r="O265" s="54">
        <f>VLOOKUP(C265,'[1]Jan 2022 Apport Enroll'!$A:$M,13,FALSE)</f>
        <v>598.66</v>
      </c>
      <c r="P265" s="49">
        <v>12460.916129355561</v>
      </c>
    </row>
    <row r="266" spans="2:16">
      <c r="B266" s="35">
        <v>5305970</v>
      </c>
      <c r="C266" s="24" t="s">
        <v>252</v>
      </c>
      <c r="D266" s="38" t="s">
        <v>593</v>
      </c>
      <c r="E266" s="45">
        <v>125.61</v>
      </c>
      <c r="F266" s="16">
        <f t="shared" si="22"/>
        <v>62.805</v>
      </c>
      <c r="G266" s="8">
        <v>6.4327485380116955E-2</v>
      </c>
      <c r="H266" s="17"/>
      <c r="I266" s="16">
        <f t="shared" si="23"/>
        <v>25.122</v>
      </c>
      <c r="J266" s="8">
        <f t="shared" si="24"/>
        <v>6.4327485380116955E-2</v>
      </c>
      <c r="K266" s="17"/>
      <c r="L266" s="49">
        <v>19425.622641509435</v>
      </c>
      <c r="M266" s="54">
        <v>145.52000000000001</v>
      </c>
      <c r="N266" s="49">
        <v>19628.857888949969</v>
      </c>
      <c r="O266" s="54">
        <f>VLOOKUP(C266,'[1]Jan 2022 Apport Enroll'!$A:$M,13,FALSE)</f>
        <v>147.49</v>
      </c>
      <c r="P266" s="49">
        <v>20408.978642619841</v>
      </c>
    </row>
    <row r="267" spans="2:16">
      <c r="B267" s="35">
        <v>5308610</v>
      </c>
      <c r="C267" s="24" t="s">
        <v>194</v>
      </c>
      <c r="D267" s="38" t="s">
        <v>529</v>
      </c>
      <c r="E267" s="45">
        <v>9810.32</v>
      </c>
      <c r="F267" s="16">
        <f t="shared" si="22"/>
        <v>4905.16</v>
      </c>
      <c r="G267" s="8">
        <v>6.3650306748466251E-2</v>
      </c>
      <c r="H267" s="17"/>
      <c r="I267" s="16">
        <f t="shared" si="23"/>
        <v>1962.0640000000001</v>
      </c>
      <c r="J267" s="8">
        <f t="shared" si="24"/>
        <v>6.3650306748466251E-2</v>
      </c>
      <c r="K267" s="17"/>
      <c r="L267" s="49">
        <v>10695.361968824667</v>
      </c>
      <c r="M267" s="54">
        <v>9656.2100000000009</v>
      </c>
      <c r="N267" s="49">
        <v>11444.155752619297</v>
      </c>
      <c r="O267" s="54">
        <f>VLOOKUP(C267,'[1]Jan 2022 Apport Enroll'!$A:$M,13,FALSE)</f>
        <v>9874.77</v>
      </c>
      <c r="P267" s="49">
        <v>11505.362352743405</v>
      </c>
    </row>
    <row r="268" spans="2:16">
      <c r="B268" s="35">
        <v>5309600</v>
      </c>
      <c r="C268" s="24" t="s">
        <v>27</v>
      </c>
      <c r="D268" s="38" t="s">
        <v>435</v>
      </c>
      <c r="E268" s="45">
        <v>277.89999999999998</v>
      </c>
      <c r="F268" s="16">
        <f t="shared" si="22"/>
        <v>138.94999999999999</v>
      </c>
      <c r="G268" s="8">
        <v>6.3333333333333339E-2</v>
      </c>
      <c r="H268" s="17"/>
      <c r="I268" s="16">
        <f t="shared" si="23"/>
        <v>55.58</v>
      </c>
      <c r="J268" s="8">
        <f t="shared" si="24"/>
        <v>6.3333333333333339E-2</v>
      </c>
      <c r="K268" s="17"/>
      <c r="L268" s="49">
        <v>13925.588197193238</v>
      </c>
      <c r="M268" s="54">
        <v>266.20999999999998</v>
      </c>
      <c r="N268" s="49">
        <v>14494.548213816161</v>
      </c>
      <c r="O268" s="54">
        <f>VLOOKUP(C268,'[1]Jan 2022 Apport Enroll'!$A:$M,13,FALSE)</f>
        <v>258.22000000000003</v>
      </c>
      <c r="P268" s="49">
        <v>13613.694717682594</v>
      </c>
    </row>
    <row r="269" spans="2:16">
      <c r="B269" s="35">
        <v>5307350</v>
      </c>
      <c r="C269" s="24" t="s">
        <v>44</v>
      </c>
      <c r="D269" s="38" t="s">
        <v>377</v>
      </c>
      <c r="E269" s="45">
        <v>3215.19</v>
      </c>
      <c r="F269" s="16">
        <f t="shared" si="22"/>
        <v>1607.595</v>
      </c>
      <c r="G269" s="8">
        <v>6.0224089635854343E-2</v>
      </c>
      <c r="H269" s="17"/>
      <c r="I269" s="16">
        <f t="shared" si="23"/>
        <v>643.03800000000001</v>
      </c>
      <c r="J269" s="8">
        <f t="shared" si="24"/>
        <v>6.0224089635854343E-2</v>
      </c>
      <c r="K269" s="17"/>
      <c r="L269" s="49">
        <v>10345.392785496348</v>
      </c>
      <c r="M269" s="54">
        <v>3312.6199999999994</v>
      </c>
      <c r="N269" s="49">
        <v>10927.879759827572</v>
      </c>
      <c r="O269" s="54">
        <f>VLOOKUP(C269,'[1]Jan 2022 Apport Enroll'!$A:$M,13,FALSE)</f>
        <v>3724.7400000000002</v>
      </c>
      <c r="P269" s="49">
        <v>10331.687884255009</v>
      </c>
    </row>
    <row r="270" spans="2:16">
      <c r="B270" s="35">
        <v>5302340</v>
      </c>
      <c r="C270" s="24" t="s">
        <v>140</v>
      </c>
      <c r="D270" s="38" t="s">
        <v>481</v>
      </c>
      <c r="E270" s="45">
        <v>106.66999999999999</v>
      </c>
      <c r="F270" s="16">
        <f t="shared" si="22"/>
        <v>53.334999999999994</v>
      </c>
      <c r="G270" s="8">
        <v>0.06</v>
      </c>
      <c r="H270" s="17"/>
      <c r="I270" s="16">
        <f t="shared" si="23"/>
        <v>21.334</v>
      </c>
      <c r="J270" s="8">
        <f t="shared" si="24"/>
        <v>0.06</v>
      </c>
      <c r="K270" s="17"/>
      <c r="L270" s="49">
        <v>20888.369363457394</v>
      </c>
      <c r="M270" s="54">
        <v>87.94</v>
      </c>
      <c r="N270" s="49">
        <v>25553.809415510575</v>
      </c>
      <c r="O270" s="54">
        <f>VLOOKUP(C270,'[1]Jan 2022 Apport Enroll'!$A:$M,13,FALSE)</f>
        <v>83.259999999999991</v>
      </c>
      <c r="P270" s="49">
        <v>27581.780927215943</v>
      </c>
    </row>
    <row r="271" spans="2:16">
      <c r="B271" s="35">
        <v>5303570</v>
      </c>
      <c r="C271" s="24" t="s">
        <v>34</v>
      </c>
      <c r="D271" s="38" t="s">
        <v>334</v>
      </c>
      <c r="E271" s="45">
        <v>1967.29</v>
      </c>
      <c r="F271" s="16">
        <f t="shared" si="22"/>
        <v>983.64499999999998</v>
      </c>
      <c r="G271" s="8">
        <v>5.8597502401536987E-2</v>
      </c>
      <c r="H271" s="17"/>
      <c r="I271" s="16">
        <f t="shared" si="23"/>
        <v>393.45800000000003</v>
      </c>
      <c r="J271" s="8">
        <f t="shared" si="24"/>
        <v>5.8597502401536987E-2</v>
      </c>
      <c r="K271" s="17"/>
      <c r="L271" s="49">
        <v>10140.330845986102</v>
      </c>
      <c r="M271" s="54">
        <v>1815.85</v>
      </c>
      <c r="N271" s="49">
        <v>11725.770372002093</v>
      </c>
      <c r="O271" s="54">
        <f>VLOOKUP(C271,'[1]Jan 2022 Apport Enroll'!$A:$M,13,FALSE)</f>
        <v>1919.72</v>
      </c>
      <c r="P271" s="49">
        <v>10846.486503240056</v>
      </c>
    </row>
    <row r="272" spans="2:16">
      <c r="B272" s="35">
        <v>5307920</v>
      </c>
      <c r="C272" s="24" t="s">
        <v>116</v>
      </c>
      <c r="D272" s="38" t="s">
        <v>471</v>
      </c>
      <c r="E272" s="45">
        <v>9750.65</v>
      </c>
      <c r="F272" s="16">
        <f t="shared" si="22"/>
        <v>4875.3249999999998</v>
      </c>
      <c r="G272" s="8">
        <v>5.7224064424443395E-2</v>
      </c>
      <c r="H272" s="17"/>
      <c r="I272" s="16">
        <f t="shared" si="23"/>
        <v>1950.13</v>
      </c>
      <c r="J272" s="8">
        <f t="shared" si="24"/>
        <v>5.7224064424443395E-2</v>
      </c>
      <c r="K272" s="17"/>
      <c r="L272" s="49">
        <v>11576.626894617282</v>
      </c>
      <c r="M272" s="54">
        <v>9384.35</v>
      </c>
      <c r="N272" s="49">
        <v>11977.849738127839</v>
      </c>
      <c r="O272" s="54">
        <f>VLOOKUP(C272,'[1]Jan 2022 Apport Enroll'!$A:$M,13,FALSE)</f>
        <v>9090.7899999999991</v>
      </c>
      <c r="P272" s="49">
        <v>11894.121541692199</v>
      </c>
    </row>
    <row r="273" spans="2:16">
      <c r="B273" s="35">
        <v>5304200</v>
      </c>
      <c r="C273" s="27" t="s">
        <v>123</v>
      </c>
      <c r="D273" s="40" t="s">
        <v>549</v>
      </c>
      <c r="E273" s="45">
        <v>9107.9700000000012</v>
      </c>
      <c r="F273" s="16">
        <f t="shared" si="22"/>
        <v>4553.9850000000006</v>
      </c>
      <c r="G273" s="8">
        <v>5.7164971251658557E-2</v>
      </c>
      <c r="H273" s="17"/>
      <c r="I273" s="16">
        <f t="shared" si="23"/>
        <v>1821.5940000000003</v>
      </c>
      <c r="J273" s="8">
        <f t="shared" si="24"/>
        <v>5.7164971251658557E-2</v>
      </c>
      <c r="K273" s="17"/>
      <c r="L273" s="49">
        <v>11852.461320140492</v>
      </c>
      <c r="M273" s="54">
        <v>8935.4</v>
      </c>
      <c r="N273" s="49">
        <v>12501.25045772993</v>
      </c>
      <c r="O273" s="54">
        <f>VLOOKUP(C273,'[1]Jan 2022 Apport Enroll'!$A:$M,13,FALSE)</f>
        <v>9296.1999999999989</v>
      </c>
      <c r="P273" s="49">
        <v>12309.636718228954</v>
      </c>
    </row>
    <row r="274" spans="2:16">
      <c r="B274" s="35">
        <v>5307860</v>
      </c>
      <c r="C274" s="24" t="s">
        <v>221</v>
      </c>
      <c r="D274" s="38" t="s">
        <v>536</v>
      </c>
      <c r="E274" s="45">
        <v>8.3000000000000007</v>
      </c>
      <c r="F274" s="16">
        <f t="shared" si="22"/>
        <v>4.1500000000000004</v>
      </c>
      <c r="G274" s="8">
        <v>5.7142857142857141E-2</v>
      </c>
      <c r="H274" s="17"/>
      <c r="I274" s="16">
        <f t="shared" si="23"/>
        <v>1.6600000000000001</v>
      </c>
      <c r="J274" s="8">
        <f t="shared" si="24"/>
        <v>5.7142857142857141E-2</v>
      </c>
      <c r="K274" s="17"/>
      <c r="L274" s="49">
        <v>43314.097590361445</v>
      </c>
      <c r="M274" s="54">
        <v>8.3000000000000007</v>
      </c>
      <c r="N274" s="49">
        <v>43863.1</v>
      </c>
      <c r="O274" s="54">
        <f>VLOOKUP(C274,'[1]Jan 2022 Apport Enroll'!$A:$M,13,FALSE)</f>
        <v>9.8000000000000007</v>
      </c>
      <c r="P274" s="49">
        <v>39340.740816326528</v>
      </c>
    </row>
    <row r="275" spans="2:16">
      <c r="B275" s="35">
        <v>5302970</v>
      </c>
      <c r="C275" s="24" t="s">
        <v>243</v>
      </c>
      <c r="D275" s="38" t="s">
        <v>558</v>
      </c>
      <c r="E275" s="45">
        <v>902.26</v>
      </c>
      <c r="F275" s="16">
        <f t="shared" si="22"/>
        <v>451.13</v>
      </c>
      <c r="G275" s="8">
        <v>5.432372505543237E-2</v>
      </c>
      <c r="H275" s="17"/>
      <c r="I275" s="16">
        <f t="shared" si="23"/>
        <v>180.452</v>
      </c>
      <c r="J275" s="8">
        <f t="shared" si="24"/>
        <v>5.432372505543237E-2</v>
      </c>
      <c r="K275" s="17"/>
      <c r="L275" s="49">
        <v>9933.9164431538575</v>
      </c>
      <c r="M275" s="54">
        <v>860.92</v>
      </c>
      <c r="N275" s="49">
        <v>11190.238709752359</v>
      </c>
      <c r="O275" s="54">
        <f>VLOOKUP(C275,'[1]Jan 2022 Apport Enroll'!$A:$M,13,FALSE)</f>
        <v>857.86999999999989</v>
      </c>
      <c r="P275" s="49">
        <v>11329.06288831641</v>
      </c>
    </row>
    <row r="276" spans="2:16">
      <c r="B276" s="35">
        <v>5300001</v>
      </c>
      <c r="C276" s="24" t="s">
        <v>98</v>
      </c>
      <c r="D276" s="38" t="s">
        <v>326</v>
      </c>
      <c r="E276" s="45">
        <v>4111.9400000000005</v>
      </c>
      <c r="F276" s="16">
        <f t="shared" si="22"/>
        <v>2055.9700000000003</v>
      </c>
      <c r="G276" s="8">
        <v>5.4112983151635284E-2</v>
      </c>
      <c r="H276" s="17"/>
      <c r="I276" s="16">
        <f t="shared" si="23"/>
        <v>822.38800000000015</v>
      </c>
      <c r="J276" s="8">
        <f t="shared" si="24"/>
        <v>5.4112983151635284E-2</v>
      </c>
      <c r="K276" s="17"/>
      <c r="L276" s="49">
        <v>11176.936808416463</v>
      </c>
      <c r="M276" s="54">
        <v>4062.8</v>
      </c>
      <c r="N276" s="49">
        <v>12095.005331298613</v>
      </c>
      <c r="O276" s="54">
        <f>VLOOKUP(C276,'[1]Jan 2022 Apport Enroll'!$A:$M,13,FALSE)</f>
        <v>4086.2400000000002</v>
      </c>
      <c r="P276" s="49">
        <v>12141.798303574924</v>
      </c>
    </row>
    <row r="277" spans="2:16">
      <c r="B277" s="35">
        <v>5303330</v>
      </c>
      <c r="C277" s="24" t="s">
        <v>268</v>
      </c>
      <c r="D277" s="38" t="s">
        <v>573</v>
      </c>
      <c r="E277" s="45">
        <v>646.82999999999993</v>
      </c>
      <c r="F277" s="16">
        <f t="shared" si="22"/>
        <v>323.41499999999996</v>
      </c>
      <c r="G277" s="8">
        <v>5.3022269353128315E-2</v>
      </c>
      <c r="H277" s="17"/>
      <c r="I277" s="16">
        <f t="shared" si="23"/>
        <v>129.36599999999999</v>
      </c>
      <c r="J277" s="8">
        <f t="shared" si="24"/>
        <v>5.3022269353128315E-2</v>
      </c>
      <c r="K277" s="17"/>
      <c r="L277" s="49">
        <v>10845.238223335344</v>
      </c>
      <c r="M277" s="54">
        <v>608.07999999999993</v>
      </c>
      <c r="N277" s="49">
        <v>11353.939629653993</v>
      </c>
      <c r="O277" s="54">
        <f>VLOOKUP(C277,'[1]Jan 2022 Apport Enroll'!$A:$M,13,FALSE)</f>
        <v>603.01</v>
      </c>
      <c r="P277" s="49">
        <v>11589.476808013136</v>
      </c>
    </row>
    <row r="278" spans="2:16">
      <c r="B278" s="35">
        <v>5309300</v>
      </c>
      <c r="C278" s="24" t="s">
        <v>109</v>
      </c>
      <c r="D278" s="38" t="s">
        <v>464</v>
      </c>
      <c r="E278" s="45">
        <v>1534.95</v>
      </c>
      <c r="F278" s="16">
        <f t="shared" si="22"/>
        <v>767.47500000000002</v>
      </c>
      <c r="G278" s="8">
        <v>5.2889858233369683E-2</v>
      </c>
      <c r="H278" s="17"/>
      <c r="I278" s="16">
        <f t="shared" si="23"/>
        <v>306.99</v>
      </c>
      <c r="J278" s="8">
        <f t="shared" si="24"/>
        <v>5.2889858233369683E-2</v>
      </c>
      <c r="K278" s="17"/>
      <c r="L278" s="49">
        <v>10839.409550799701</v>
      </c>
      <c r="M278" s="54">
        <v>1476.9199999999998</v>
      </c>
      <c r="N278" s="49">
        <v>11306.555277198497</v>
      </c>
      <c r="O278" s="54">
        <f>VLOOKUP(C278,'[1]Jan 2022 Apport Enroll'!$A:$M,13,FALSE)</f>
        <v>1481.5300000000002</v>
      </c>
      <c r="P278" s="49">
        <v>11311.798964583908</v>
      </c>
    </row>
    <row r="279" spans="2:16">
      <c r="B279" s="35">
        <v>5300060</v>
      </c>
      <c r="C279" s="24" t="s">
        <v>159</v>
      </c>
      <c r="D279" s="38" t="s">
        <v>308</v>
      </c>
      <c r="E279" s="45">
        <v>634.18999999999994</v>
      </c>
      <c r="F279" s="16">
        <f t="shared" si="22"/>
        <v>317.09499999999997</v>
      </c>
      <c r="G279" s="8">
        <v>5.181347150259067E-2</v>
      </c>
      <c r="H279" s="17"/>
      <c r="I279" s="16">
        <f t="shared" si="23"/>
        <v>126.83799999999999</v>
      </c>
      <c r="J279" s="8">
        <f t="shared" si="24"/>
        <v>5.181347150259067E-2</v>
      </c>
      <c r="K279" s="17"/>
      <c r="L279" s="49">
        <v>10846.312098897808</v>
      </c>
      <c r="M279" s="54">
        <v>596.06000000000006</v>
      </c>
      <c r="N279" s="49">
        <v>11476.771583397644</v>
      </c>
      <c r="O279" s="54">
        <f>VLOOKUP(C279,'[1]Jan 2022 Apport Enroll'!$A:$M,13,FALSE)</f>
        <v>616.50999999999988</v>
      </c>
      <c r="P279" s="49">
        <v>11132.235048904318</v>
      </c>
    </row>
    <row r="280" spans="2:16">
      <c r="B280" s="35">
        <v>5309000</v>
      </c>
      <c r="C280" s="24" t="s">
        <v>272</v>
      </c>
      <c r="D280" s="38" t="s">
        <v>577</v>
      </c>
      <c r="E280" s="45">
        <v>216.62</v>
      </c>
      <c r="F280" s="16">
        <f t="shared" si="22"/>
        <v>108.31</v>
      </c>
      <c r="G280" s="8">
        <v>5.1401869158878503E-2</v>
      </c>
      <c r="H280" s="17"/>
      <c r="I280" s="16">
        <f t="shared" si="23"/>
        <v>43.324000000000005</v>
      </c>
      <c r="J280" s="8">
        <f t="shared" si="24"/>
        <v>5.1401869158878503E-2</v>
      </c>
      <c r="K280" s="17"/>
      <c r="L280" s="49">
        <v>14642.543116979043</v>
      </c>
      <c r="M280" s="54">
        <v>214.48</v>
      </c>
      <c r="N280" s="49">
        <v>15782.736432301381</v>
      </c>
      <c r="O280" s="54">
        <f>VLOOKUP(C280,'[1]Jan 2022 Apport Enroll'!$A:$M,13,FALSE)</f>
        <v>203.44</v>
      </c>
      <c r="P280" s="49">
        <v>15991.069455367675</v>
      </c>
    </row>
    <row r="281" spans="2:16">
      <c r="B281" s="35">
        <v>5306690</v>
      </c>
      <c r="C281" s="24" t="s">
        <v>135</v>
      </c>
      <c r="D281" s="38" t="s">
        <v>532</v>
      </c>
      <c r="E281" s="45">
        <v>9291.2200000000012</v>
      </c>
      <c r="F281" s="16">
        <f t="shared" si="22"/>
        <v>4645.6100000000006</v>
      </c>
      <c r="G281" s="8">
        <v>5.0599315068493148E-2</v>
      </c>
      <c r="H281" s="17"/>
      <c r="I281" s="16">
        <f t="shared" si="23"/>
        <v>1858.2440000000004</v>
      </c>
      <c r="J281" s="8">
        <f t="shared" si="24"/>
        <v>5.0599315068493148E-2</v>
      </c>
      <c r="K281" s="17"/>
      <c r="L281" s="49">
        <v>10911.370822131001</v>
      </c>
      <c r="M281" s="54">
        <v>8513.4</v>
      </c>
      <c r="N281" s="49">
        <v>12665.442944064653</v>
      </c>
      <c r="O281" s="54">
        <f>VLOOKUP(C281,'[1]Jan 2022 Apport Enroll'!$A:$M,13,FALSE)</f>
        <v>8612.32</v>
      </c>
      <c r="P281" s="49">
        <v>11961.376101909822</v>
      </c>
    </row>
    <row r="282" spans="2:16">
      <c r="B282" s="35">
        <v>5305130</v>
      </c>
      <c r="C282" s="24" t="s">
        <v>119</v>
      </c>
      <c r="D282" s="38" t="s">
        <v>551</v>
      </c>
      <c r="E282" s="45">
        <v>6712.7999999999993</v>
      </c>
      <c r="F282" s="16">
        <f t="shared" si="22"/>
        <v>3356.3999999999996</v>
      </c>
      <c r="G282" s="8">
        <v>5.0369375419744795E-2</v>
      </c>
      <c r="H282" s="17"/>
      <c r="I282" s="16">
        <f t="shared" si="23"/>
        <v>1342.56</v>
      </c>
      <c r="J282" s="8">
        <f t="shared" si="24"/>
        <v>5.0369375419744795E-2</v>
      </c>
      <c r="K282" s="17"/>
      <c r="L282" s="49">
        <v>11039.752873614589</v>
      </c>
      <c r="M282" s="54">
        <v>6020.9799999999987</v>
      </c>
      <c r="N282" s="49">
        <v>12467.905208122269</v>
      </c>
      <c r="O282" s="54">
        <f>VLOOKUP(C282,'[1]Jan 2022 Apport Enroll'!$A:$M,13,FALSE)</f>
        <v>5792.95</v>
      </c>
      <c r="P282" s="49">
        <v>12056.673520399798</v>
      </c>
    </row>
    <row r="283" spans="2:16">
      <c r="B283" s="35">
        <v>5300390</v>
      </c>
      <c r="C283" s="24" t="s">
        <v>113</v>
      </c>
      <c r="D283" s="38" t="s">
        <v>309</v>
      </c>
      <c r="E283" s="45">
        <v>20858.419999999998</v>
      </c>
      <c r="F283" s="16">
        <f t="shared" si="22"/>
        <v>10429.209999999999</v>
      </c>
      <c r="G283" s="8">
        <v>4.9168943006620676E-2</v>
      </c>
      <c r="H283" s="17"/>
      <c r="I283" s="16">
        <f t="shared" si="23"/>
        <v>4171.6840000000002</v>
      </c>
      <c r="J283" s="8">
        <f t="shared" si="24"/>
        <v>4.9168943006620676E-2</v>
      </c>
      <c r="K283" s="17"/>
      <c r="L283" s="49">
        <v>11101.974523957231</v>
      </c>
      <c r="M283" s="54">
        <v>19801.25</v>
      </c>
      <c r="N283" s="49">
        <v>11990.056542390001</v>
      </c>
      <c r="O283" s="54">
        <f>VLOOKUP(C283,'[1]Jan 2022 Apport Enroll'!$A:$M,13,FALSE)</f>
        <v>18956.59</v>
      </c>
      <c r="P283" s="49">
        <v>10927.638906575496</v>
      </c>
    </row>
    <row r="284" spans="2:16">
      <c r="B284" s="35">
        <v>5309780</v>
      </c>
      <c r="C284" s="24" t="s">
        <v>105</v>
      </c>
      <c r="D284" s="38" t="s">
        <v>357</v>
      </c>
      <c r="E284" s="45">
        <v>3962.9199999999996</v>
      </c>
      <c r="F284" s="16">
        <f t="shared" si="22"/>
        <v>1981.4599999999998</v>
      </c>
      <c r="G284" s="8">
        <v>4.8662867163524769E-2</v>
      </c>
      <c r="H284" s="17"/>
      <c r="I284" s="16">
        <f t="shared" si="23"/>
        <v>792.58399999999995</v>
      </c>
      <c r="J284" s="8">
        <f t="shared" si="24"/>
        <v>4.8662867163524769E-2</v>
      </c>
      <c r="K284" s="17"/>
      <c r="L284" s="49">
        <v>10512.090216305149</v>
      </c>
      <c r="M284" s="54">
        <v>3959.9600000000005</v>
      </c>
      <c r="N284" s="49">
        <v>11014.617842099415</v>
      </c>
      <c r="O284" s="54">
        <f>VLOOKUP(C284,'[1]Jan 2022 Apport Enroll'!$A:$M,13,FALSE)</f>
        <v>4141.79</v>
      </c>
      <c r="P284" s="49">
        <v>11358.897718136361</v>
      </c>
    </row>
    <row r="285" spans="2:16">
      <c r="B285" s="35">
        <v>5304170</v>
      </c>
      <c r="C285" s="25" t="s">
        <v>35</v>
      </c>
      <c r="D285" s="39" t="s">
        <v>421</v>
      </c>
      <c r="E285" s="45">
        <v>1673.6399999999999</v>
      </c>
      <c r="F285" s="16">
        <f t="shared" si="22"/>
        <v>836.81999999999994</v>
      </c>
      <c r="G285" s="8">
        <v>4.8527808069792802E-2</v>
      </c>
      <c r="H285" s="17"/>
      <c r="I285" s="16">
        <f t="shared" si="23"/>
        <v>334.72800000000001</v>
      </c>
      <c r="J285" s="8">
        <f t="shared" si="24"/>
        <v>4.8527808069792802E-2</v>
      </c>
      <c r="K285" s="17"/>
      <c r="L285" s="49">
        <v>10333.469061446905</v>
      </c>
      <c r="M285" s="54">
        <v>1569.93</v>
      </c>
      <c r="N285" s="49">
        <v>11947.994432872803</v>
      </c>
      <c r="O285" s="54">
        <f>VLOOKUP(C285,'[1]Jan 2022 Apport Enroll'!$A:$M,13,FALSE)</f>
        <v>1672.64</v>
      </c>
      <c r="P285" s="49">
        <v>10712.501972929022</v>
      </c>
    </row>
    <row r="286" spans="2:16">
      <c r="B286" s="35">
        <v>5306540</v>
      </c>
      <c r="C286" s="24" t="s">
        <v>282</v>
      </c>
      <c r="D286" s="38" t="s">
        <v>586</v>
      </c>
      <c r="E286" s="45">
        <v>184.7</v>
      </c>
      <c r="F286" s="16">
        <f t="shared" si="22"/>
        <v>92.35</v>
      </c>
      <c r="G286" s="8">
        <v>4.5283018867924525E-2</v>
      </c>
      <c r="H286" s="17"/>
      <c r="I286" s="16">
        <f t="shared" si="23"/>
        <v>36.94</v>
      </c>
      <c r="J286" s="8">
        <f t="shared" si="24"/>
        <v>4.5283018867924525E-2</v>
      </c>
      <c r="K286" s="17"/>
      <c r="L286" s="49">
        <v>14123.725230102871</v>
      </c>
      <c r="M286" s="54">
        <v>160.76</v>
      </c>
      <c r="N286" s="49">
        <v>16581.596292610106</v>
      </c>
      <c r="O286" s="54">
        <f>VLOOKUP(C286,'[1]Jan 2022 Apport Enroll'!$A:$M,13,FALSE)</f>
        <v>152.88999999999999</v>
      </c>
      <c r="P286" s="49">
        <v>16633.1765975538</v>
      </c>
    </row>
    <row r="287" spans="2:16">
      <c r="B287" s="35">
        <v>5300810</v>
      </c>
      <c r="C287" s="24" t="s">
        <v>37</v>
      </c>
      <c r="D287" s="38" t="s">
        <v>317</v>
      </c>
      <c r="E287" s="45">
        <v>7344.6799999999994</v>
      </c>
      <c r="F287" s="7">
        <f t="shared" si="22"/>
        <v>3672.3399999999997</v>
      </c>
      <c r="G287" s="8">
        <v>4.3497691047221808E-2</v>
      </c>
      <c r="H287" s="17"/>
      <c r="I287" s="16">
        <f t="shared" si="23"/>
        <v>1468.9359999999999</v>
      </c>
      <c r="J287" s="8">
        <f t="shared" si="24"/>
        <v>4.3497691047221808E-2</v>
      </c>
      <c r="K287" s="17"/>
      <c r="L287" s="49">
        <v>10427.25449985568</v>
      </c>
      <c r="M287" s="54">
        <v>7057.130000000001</v>
      </c>
      <c r="N287" s="49">
        <v>11604.778180365103</v>
      </c>
      <c r="O287" s="54">
        <f>VLOOKUP(C287,'[1]Jan 2022 Apport Enroll'!$A:$M,13,FALSE)</f>
        <v>7039.41</v>
      </c>
      <c r="P287" s="49">
        <v>11180.580300053556</v>
      </c>
    </row>
    <row r="288" spans="2:16">
      <c r="B288" s="35">
        <v>5302130</v>
      </c>
      <c r="C288" s="24" t="s">
        <v>219</v>
      </c>
      <c r="D288" s="38" t="s">
        <v>530</v>
      </c>
      <c r="E288" s="45">
        <v>1507.8999999999999</v>
      </c>
      <c r="F288" s="16">
        <f t="shared" si="22"/>
        <v>753.94999999999993</v>
      </c>
      <c r="G288" s="8">
        <v>4.3251693590411672E-2</v>
      </c>
      <c r="H288" s="17"/>
      <c r="I288" s="16">
        <f t="shared" si="23"/>
        <v>301.58</v>
      </c>
      <c r="J288" s="8">
        <f t="shared" si="24"/>
        <v>4.3251693590411672E-2</v>
      </c>
      <c r="K288" s="17"/>
      <c r="L288" s="49">
        <v>11226.137827442139</v>
      </c>
      <c r="M288" s="54">
        <v>1373.54</v>
      </c>
      <c r="N288" s="49">
        <v>13074.76063310861</v>
      </c>
      <c r="O288" s="54">
        <f>VLOOKUP(C288,'[1]Jan 2022 Apport Enroll'!$A:$M,13,FALSE)</f>
        <v>1365.5600000000002</v>
      </c>
      <c r="P288" s="49">
        <v>12358.888719646149</v>
      </c>
    </row>
    <row r="289" spans="2:16">
      <c r="B289" s="35">
        <v>5308020</v>
      </c>
      <c r="C289" s="24" t="s">
        <v>127</v>
      </c>
      <c r="D289" s="38" t="s">
        <v>552</v>
      </c>
      <c r="E289" s="45">
        <v>9934.4999999999982</v>
      </c>
      <c r="F289" s="16">
        <f t="shared" si="22"/>
        <v>4967.2499999999991</v>
      </c>
      <c r="G289" s="8">
        <v>4.1917242617359303E-2</v>
      </c>
      <c r="H289" s="17"/>
      <c r="I289" s="16">
        <f t="shared" si="23"/>
        <v>1986.8999999999996</v>
      </c>
      <c r="J289" s="8">
        <f t="shared" si="24"/>
        <v>4.1917242617359303E-2</v>
      </c>
      <c r="K289" s="17"/>
      <c r="L289" s="49">
        <v>11530.692011676483</v>
      </c>
      <c r="M289" s="54">
        <v>9292.0700000000015</v>
      </c>
      <c r="N289" s="49">
        <v>12632.62058938428</v>
      </c>
      <c r="O289" s="54">
        <f>VLOOKUP(C289,'[1]Jan 2022 Apport Enroll'!$A:$M,13,FALSE)</f>
        <v>9255.779999999997</v>
      </c>
      <c r="P289" s="49">
        <v>12166.436506701764</v>
      </c>
    </row>
    <row r="290" spans="2:16">
      <c r="B290" s="35">
        <v>5308490</v>
      </c>
      <c r="C290" s="24" t="s">
        <v>284</v>
      </c>
      <c r="D290" s="38" t="s">
        <v>588</v>
      </c>
      <c r="E290" s="45">
        <v>48.97</v>
      </c>
      <c r="F290" s="16">
        <f t="shared" si="22"/>
        <v>24.484999999999999</v>
      </c>
      <c r="G290" s="8">
        <v>4.1666666666666664E-2</v>
      </c>
      <c r="H290" s="17"/>
      <c r="I290" s="16">
        <f t="shared" si="23"/>
        <v>9.7940000000000005</v>
      </c>
      <c r="J290" s="8">
        <f t="shared" si="24"/>
        <v>4.1666666666666664E-2</v>
      </c>
      <c r="K290" s="17"/>
      <c r="L290" s="49">
        <v>14537.30835205228</v>
      </c>
      <c r="M290" s="54">
        <v>44.1</v>
      </c>
      <c r="N290" s="49">
        <v>15951.010204081633</v>
      </c>
      <c r="O290" s="54">
        <f>VLOOKUP(C290,'[1]Jan 2022 Apport Enroll'!$A:$M,13,FALSE)</f>
        <v>38.599999999999994</v>
      </c>
      <c r="P290" s="49">
        <v>19231.85440414508</v>
      </c>
    </row>
    <row r="291" spans="2:16">
      <c r="B291" s="35">
        <v>5308040</v>
      </c>
      <c r="C291" s="24" t="s">
        <v>111</v>
      </c>
      <c r="D291" s="38" t="s">
        <v>335</v>
      </c>
      <c r="E291" s="45">
        <v>7154.6299999999983</v>
      </c>
      <c r="F291" s="16">
        <f t="shared" si="22"/>
        <v>3577.3149999999991</v>
      </c>
      <c r="G291" s="8">
        <v>3.4927866362946092E-2</v>
      </c>
      <c r="H291" s="17"/>
      <c r="I291" s="16">
        <f t="shared" si="23"/>
        <v>1430.9259999999997</v>
      </c>
      <c r="J291" s="8">
        <f t="shared" si="24"/>
        <v>3.4927866362946092E-2</v>
      </c>
      <c r="K291" s="17"/>
      <c r="L291" s="49">
        <v>10936.703341752127</v>
      </c>
      <c r="M291" s="54">
        <v>6920.85</v>
      </c>
      <c r="N291" s="49">
        <v>11829.395552569411</v>
      </c>
      <c r="O291" s="54">
        <f>VLOOKUP(C291,'[1]Jan 2022 Apport Enroll'!$A:$M,13,FALSE)</f>
        <v>7096.079999999999</v>
      </c>
      <c r="P291" s="49">
        <v>11620.580665663299</v>
      </c>
    </row>
    <row r="292" spans="2:16" s="4" customFormat="1">
      <c r="B292" s="35">
        <v>5305910</v>
      </c>
      <c r="C292" s="24" t="s">
        <v>117</v>
      </c>
      <c r="D292" s="38" t="s">
        <v>356</v>
      </c>
      <c r="E292" s="45">
        <v>23253.670000000002</v>
      </c>
      <c r="F292" s="16">
        <f t="shared" si="22"/>
        <v>11626.835000000001</v>
      </c>
      <c r="G292" s="8">
        <v>3.4611469290804206E-2</v>
      </c>
      <c r="H292" s="17"/>
      <c r="I292" s="16">
        <f t="shared" si="23"/>
        <v>4650.7340000000004</v>
      </c>
      <c r="J292" s="8">
        <f t="shared" si="24"/>
        <v>3.4611469290804206E-2</v>
      </c>
      <c r="K292" s="17"/>
      <c r="L292" s="49">
        <v>11206.095117458877</v>
      </c>
      <c r="M292" s="54">
        <v>22896.670000000002</v>
      </c>
      <c r="N292" s="49">
        <v>12191.616264286466</v>
      </c>
      <c r="O292" s="54">
        <f>VLOOKUP(C292,'[1]Jan 2022 Apport Enroll'!$A:$M,13,FALSE)</f>
        <v>22467.399999999998</v>
      </c>
      <c r="P292" s="49">
        <v>11927.236035767381</v>
      </c>
    </row>
    <row r="293" spans="2:16" s="4" customFormat="1">
      <c r="B293" s="35">
        <v>5303750</v>
      </c>
      <c r="C293" s="24" t="s">
        <v>110</v>
      </c>
      <c r="D293" s="38" t="s">
        <v>470</v>
      </c>
      <c r="E293" s="45">
        <v>20889.669999999998</v>
      </c>
      <c r="F293" s="16">
        <f t="shared" si="22"/>
        <v>10444.834999999999</v>
      </c>
      <c r="G293" s="8">
        <v>3.4056987788331071E-2</v>
      </c>
      <c r="H293" s="17"/>
      <c r="I293" s="16">
        <f t="shared" si="23"/>
        <v>4177.9340000000002</v>
      </c>
      <c r="J293" s="8">
        <f t="shared" si="24"/>
        <v>3.4056987788331071E-2</v>
      </c>
      <c r="K293" s="17"/>
      <c r="L293" s="49">
        <v>10733.868321519682</v>
      </c>
      <c r="M293" s="54">
        <v>20019.759999999998</v>
      </c>
      <c r="N293" s="49">
        <v>11967.814615160223</v>
      </c>
      <c r="O293" s="54">
        <f>VLOOKUP(C293,'[1]Jan 2022 Apport Enroll'!$A:$M,13,FALSE)</f>
        <v>19237.55</v>
      </c>
      <c r="P293" s="49">
        <v>11516.625842687868</v>
      </c>
    </row>
    <row r="294" spans="2:16" s="4" customFormat="1">
      <c r="B294" s="35">
        <v>5304230</v>
      </c>
      <c r="C294" s="24" t="s">
        <v>114</v>
      </c>
      <c r="D294" s="38" t="s">
        <v>472</v>
      </c>
      <c r="E294" s="45">
        <v>30811.61</v>
      </c>
      <c r="F294" s="16">
        <f t="shared" si="22"/>
        <v>15405.805</v>
      </c>
      <c r="G294" s="8">
        <v>3.3573660921496426E-2</v>
      </c>
      <c r="H294" s="17"/>
      <c r="I294" s="16">
        <f t="shared" si="23"/>
        <v>6162.3220000000001</v>
      </c>
      <c r="J294" s="8">
        <f t="shared" si="24"/>
        <v>3.3573660921496426E-2</v>
      </c>
      <c r="K294" s="17"/>
      <c r="L294" s="49">
        <v>10965.095464015025</v>
      </c>
      <c r="M294" s="54">
        <v>30903.750000000004</v>
      </c>
      <c r="N294" s="49">
        <v>11884.799475144602</v>
      </c>
      <c r="O294" s="54">
        <f>VLOOKUP(C294,'[1]Jan 2022 Apport Enroll'!$A:$M,13,FALSE)</f>
        <v>30577.479999999996</v>
      </c>
      <c r="P294" s="49">
        <v>11602.278624988065</v>
      </c>
    </row>
    <row r="295" spans="2:16" s="4" customFormat="1">
      <c r="B295" s="35">
        <v>5307980</v>
      </c>
      <c r="C295" s="24" t="s">
        <v>112</v>
      </c>
      <c r="D295" s="38" t="s">
        <v>465</v>
      </c>
      <c r="E295" s="45">
        <v>53.890000000000008</v>
      </c>
      <c r="F295" s="16">
        <f t="shared" si="22"/>
        <v>26.945000000000004</v>
      </c>
      <c r="G295" s="8">
        <v>3.1746031746031744E-2</v>
      </c>
      <c r="H295" s="17"/>
      <c r="I295" s="16">
        <f t="shared" si="23"/>
        <v>10.778000000000002</v>
      </c>
      <c r="J295" s="8">
        <f t="shared" si="24"/>
        <v>3.1746031746031744E-2</v>
      </c>
      <c r="K295" s="17"/>
      <c r="L295" s="49">
        <v>42456.600853590637</v>
      </c>
      <c r="M295" s="54">
        <v>46.5</v>
      </c>
      <c r="N295" s="49">
        <v>49026.604301075269</v>
      </c>
      <c r="O295" s="54">
        <f>VLOOKUP(C295,'[1]Jan 2022 Apport Enroll'!$A:$M,13,FALSE)</f>
        <v>36.19</v>
      </c>
      <c r="P295" s="49">
        <v>64473.066040342645</v>
      </c>
    </row>
    <row r="296" spans="2:16" s="4" customFormat="1">
      <c r="B296" s="35">
        <v>5308760</v>
      </c>
      <c r="C296" s="24" t="s">
        <v>103</v>
      </c>
      <c r="D296" s="38" t="s">
        <v>469</v>
      </c>
      <c r="E296" s="45">
        <v>8826.91</v>
      </c>
      <c r="F296" s="16">
        <f t="shared" si="22"/>
        <v>4413.4549999999999</v>
      </c>
      <c r="G296" s="8">
        <v>3.142599684613652E-2</v>
      </c>
      <c r="H296" s="17"/>
      <c r="I296" s="16">
        <f t="shared" si="23"/>
        <v>1765.3820000000001</v>
      </c>
      <c r="J296" s="8">
        <f t="shared" si="24"/>
        <v>3.142599684613652E-2</v>
      </c>
      <c r="K296" s="17"/>
      <c r="L296" s="49">
        <v>11017.046828391814</v>
      </c>
      <c r="M296" s="54">
        <v>8604.77</v>
      </c>
      <c r="N296" s="49">
        <v>12520.452510642352</v>
      </c>
      <c r="O296" s="54">
        <f>VLOOKUP(C296,'[1]Jan 2022 Apport Enroll'!$A:$M,13,FALSE)</f>
        <v>8668.48</v>
      </c>
      <c r="P296" s="49">
        <v>12149.840450690319</v>
      </c>
    </row>
    <row r="297" spans="2:16" s="4" customFormat="1">
      <c r="B297" s="35">
        <v>5304980</v>
      </c>
      <c r="C297" s="24" t="s">
        <v>106</v>
      </c>
      <c r="D297" s="38" t="s">
        <v>463</v>
      </c>
      <c r="E297" s="45">
        <v>4482.2700000000004</v>
      </c>
      <c r="F297" s="16">
        <f t="shared" si="22"/>
        <v>2241.1350000000002</v>
      </c>
      <c r="G297" s="8">
        <v>3.0711313651674264E-2</v>
      </c>
      <c r="H297" s="17"/>
      <c r="I297" s="16">
        <f t="shared" si="23"/>
        <v>896.45400000000018</v>
      </c>
      <c r="J297" s="8">
        <f t="shared" si="24"/>
        <v>3.0711313651674264E-2</v>
      </c>
      <c r="K297" s="17"/>
      <c r="L297" s="49">
        <v>10664.075296668874</v>
      </c>
      <c r="M297" s="54">
        <v>4108</v>
      </c>
      <c r="N297" s="49">
        <v>12145.701207400194</v>
      </c>
      <c r="O297" s="54">
        <f>VLOOKUP(C297,'[1]Jan 2022 Apport Enroll'!$A:$M,13,FALSE)</f>
        <v>3990.6800000000003</v>
      </c>
      <c r="P297" s="49">
        <v>11457.260699930837</v>
      </c>
    </row>
    <row r="298" spans="2:16" s="4" customFormat="1">
      <c r="B298" s="35">
        <v>5300330</v>
      </c>
      <c r="C298" s="24" t="s">
        <v>130</v>
      </c>
      <c r="D298" s="38" t="s">
        <v>475</v>
      </c>
      <c r="E298" s="45">
        <v>3814.94</v>
      </c>
      <c r="F298" s="16">
        <f t="shared" si="22"/>
        <v>1907.47</v>
      </c>
      <c r="G298" s="8">
        <v>3.0331311245916939E-2</v>
      </c>
      <c r="H298" s="17"/>
      <c r="I298" s="16">
        <f t="shared" si="23"/>
        <v>762.98800000000006</v>
      </c>
      <c r="J298" s="8">
        <f t="shared" si="24"/>
        <v>3.0331311245916939E-2</v>
      </c>
      <c r="K298" s="17"/>
      <c r="L298" s="49">
        <v>10884.033295412248</v>
      </c>
      <c r="M298" s="54">
        <v>3608.3999999999996</v>
      </c>
      <c r="N298" s="49">
        <v>12158.862506928279</v>
      </c>
      <c r="O298" s="54">
        <f>VLOOKUP(C298,'[1]Jan 2022 Apport Enroll'!$A:$M,13,FALSE)</f>
        <v>3597.84</v>
      </c>
      <c r="P298" s="49">
        <v>11574.918237053344</v>
      </c>
    </row>
    <row r="299" spans="2:16" s="4" customFormat="1">
      <c r="B299" s="35">
        <v>5304560</v>
      </c>
      <c r="C299" s="24" t="s">
        <v>115</v>
      </c>
      <c r="D299" s="38" t="s">
        <v>467</v>
      </c>
      <c r="E299" s="45">
        <v>3420.0800000000004</v>
      </c>
      <c r="F299" s="16">
        <f t="shared" si="22"/>
        <v>1710.0400000000002</v>
      </c>
      <c r="G299" s="8">
        <v>2.5093808630393996E-2</v>
      </c>
      <c r="H299" s="17"/>
      <c r="I299" s="16">
        <f t="shared" si="23"/>
        <v>684.01600000000008</v>
      </c>
      <c r="J299" s="8">
        <f t="shared" si="24"/>
        <v>2.5093808630393996E-2</v>
      </c>
      <c r="K299" s="17"/>
      <c r="L299" s="49">
        <v>10962.389525975999</v>
      </c>
      <c r="M299" s="54">
        <v>3063.5599999999995</v>
      </c>
      <c r="N299" s="49">
        <v>12441.12514199167</v>
      </c>
      <c r="O299" s="54">
        <f>VLOOKUP(C299,'[1]Jan 2022 Apport Enroll'!$A:$M,13,FALSE)</f>
        <v>3012.01</v>
      </c>
      <c r="P299" s="49">
        <v>12106.051364371298</v>
      </c>
    </row>
    <row r="300" spans="2:16" s="4" customFormat="1">
      <c r="B300" s="35">
        <v>5303700</v>
      </c>
      <c r="C300" s="24" t="s">
        <v>610</v>
      </c>
      <c r="D300" s="38" t="s">
        <v>611</v>
      </c>
      <c r="E300" s="45">
        <v>177.5</v>
      </c>
      <c r="F300" s="16">
        <f t="shared" si="22"/>
        <v>88.75</v>
      </c>
      <c r="G300" s="8">
        <v>2.4545755503775291E-2</v>
      </c>
      <c r="H300" s="17"/>
      <c r="I300" s="16">
        <f t="shared" si="23"/>
        <v>35.5</v>
      </c>
      <c r="J300" s="8">
        <f t="shared" si="24"/>
        <v>2.4545755503775291E-2</v>
      </c>
      <c r="K300" s="17"/>
      <c r="L300" s="49">
        <v>13246.73261971831</v>
      </c>
      <c r="M300" s="54">
        <v>407.6</v>
      </c>
      <c r="N300" s="49">
        <v>13462.812585868498</v>
      </c>
      <c r="O300" s="54">
        <f>VLOOKUP(C300,'[1]Jan 2022 Apport Enroll'!$A:$M,13,FALSE)</f>
        <v>597.80000000000007</v>
      </c>
      <c r="P300" s="49">
        <v>13329.511977249915</v>
      </c>
    </row>
    <row r="301" spans="2:16" s="4" customFormat="1">
      <c r="B301" s="35">
        <v>5301950</v>
      </c>
      <c r="C301" s="24" t="s">
        <v>139</v>
      </c>
      <c r="D301" s="38" t="s">
        <v>480</v>
      </c>
      <c r="E301" s="45">
        <v>35.200000000000003</v>
      </c>
      <c r="F301" s="16">
        <f t="shared" si="22"/>
        <v>17.600000000000001</v>
      </c>
      <c r="G301" s="8">
        <v>1.8404907975460124E-2</v>
      </c>
      <c r="H301" s="17"/>
      <c r="I301" s="16">
        <f t="shared" si="23"/>
        <v>7.0400000000000009</v>
      </c>
      <c r="J301" s="8">
        <f t="shared" si="24"/>
        <v>1.8404907975460124E-2</v>
      </c>
      <c r="K301" s="17"/>
      <c r="L301" s="49">
        <v>14071.959943181819</v>
      </c>
      <c r="M301" s="54">
        <v>42.22</v>
      </c>
      <c r="N301" s="49">
        <v>12796.90478446234</v>
      </c>
      <c r="O301" s="54">
        <f>VLOOKUP(C301,'[1]Jan 2022 Apport Enroll'!$A:$M,13,FALSE)</f>
        <v>41.400000000000006</v>
      </c>
      <c r="P301" s="49">
        <v>11676.402415458935</v>
      </c>
    </row>
    <row r="302" spans="2:16" s="4" customFormat="1">
      <c r="B302" s="35">
        <v>5306890</v>
      </c>
      <c r="C302" s="24" t="s">
        <v>257</v>
      </c>
      <c r="D302" s="38" t="s">
        <v>562</v>
      </c>
      <c r="E302" s="45">
        <v>490.50999999999993</v>
      </c>
      <c r="F302" s="16">
        <f t="shared" si="22"/>
        <v>245.25499999999997</v>
      </c>
      <c r="G302" s="8">
        <v>3.8050399153749096E-3</v>
      </c>
      <c r="H302" s="17"/>
      <c r="I302" s="16">
        <f t="shared" si="23"/>
        <v>98.10199999999999</v>
      </c>
      <c r="J302" s="8">
        <f t="shared" si="24"/>
        <v>3.8050399153749096E-3</v>
      </c>
      <c r="K302" s="17"/>
      <c r="L302" s="49">
        <v>10893.405659415712</v>
      </c>
      <c r="M302" s="54">
        <v>720.24000000000012</v>
      </c>
      <c r="N302" s="49">
        <v>10264.153143396645</v>
      </c>
      <c r="O302" s="54">
        <f>VLOOKUP(C302,'[1]Jan 2022 Apport Enroll'!$A:$M,13,FALSE)</f>
        <v>645.70000000000005</v>
      </c>
      <c r="P302" s="49">
        <v>11166.347498838468</v>
      </c>
    </row>
    <row r="303" spans="2:16" s="4" customFormat="1">
      <c r="B303" s="35">
        <v>5307120</v>
      </c>
      <c r="C303" s="24" t="s">
        <v>121</v>
      </c>
      <c r="D303" s="38" t="s">
        <v>474</v>
      </c>
      <c r="E303" s="45">
        <v>333.5</v>
      </c>
      <c r="F303" s="16">
        <f t="shared" si="22"/>
        <v>166.75</v>
      </c>
      <c r="G303" s="8">
        <v>2.797970216286545E-3</v>
      </c>
      <c r="H303" s="17"/>
      <c r="I303" s="16">
        <f t="shared" si="23"/>
        <v>66.7</v>
      </c>
      <c r="J303" s="8">
        <f t="shared" si="24"/>
        <v>2.797970216286545E-3</v>
      </c>
      <c r="K303" s="17"/>
      <c r="L303" s="49">
        <v>11254.440869565218</v>
      </c>
      <c r="M303" s="54">
        <v>343.7</v>
      </c>
      <c r="N303" s="49">
        <v>11421.393453593251</v>
      </c>
      <c r="O303" s="54">
        <f>VLOOKUP(C303,'[1]Jan 2022 Apport Enroll'!$A:$M,13,FALSE)</f>
        <v>329</v>
      </c>
      <c r="P303" s="49">
        <v>12133.639756838907</v>
      </c>
    </row>
    <row r="304" spans="2:16" s="4" customFormat="1">
      <c r="B304" s="35">
        <v>5308260</v>
      </c>
      <c r="C304" s="24" t="s">
        <v>256</v>
      </c>
      <c r="D304" s="38" t="s">
        <v>561</v>
      </c>
      <c r="E304" s="45">
        <v>487.90000000000003</v>
      </c>
      <c r="F304" s="16">
        <f t="shared" si="22"/>
        <v>243.95000000000002</v>
      </c>
      <c r="G304" s="8">
        <v>2.5458180728767381E-3</v>
      </c>
      <c r="H304" s="17"/>
      <c r="I304" s="16">
        <f t="shared" si="23"/>
        <v>97.580000000000013</v>
      </c>
      <c r="J304" s="8">
        <f t="shared" si="24"/>
        <v>2.5458180728767381E-3</v>
      </c>
      <c r="K304" s="17"/>
      <c r="L304" s="49">
        <v>10220.890776798524</v>
      </c>
      <c r="M304" s="54">
        <v>598.1</v>
      </c>
      <c r="N304" s="49">
        <v>10905.362280555089</v>
      </c>
      <c r="O304" s="54">
        <f>VLOOKUP(C304,'[1]Jan 2022 Apport Enroll'!$A:$M,13,FALSE)</f>
        <v>678.2</v>
      </c>
      <c r="P304" s="49">
        <v>13552.900339133001</v>
      </c>
    </row>
    <row r="305" spans="2:16" s="4" customFormat="1">
      <c r="B305" s="35">
        <v>5308690</v>
      </c>
      <c r="C305" s="29" t="s">
        <v>138</v>
      </c>
      <c r="D305" s="38" t="s">
        <v>479</v>
      </c>
      <c r="E305" s="45">
        <v>81.239999999999995</v>
      </c>
      <c r="F305" s="16">
        <f t="shared" si="22"/>
        <v>40.619999999999997</v>
      </c>
      <c r="G305" s="8">
        <v>2.1375032351811786E-3</v>
      </c>
      <c r="H305" s="17"/>
      <c r="I305" s="16">
        <f t="shared" si="23"/>
        <v>16.248000000000001</v>
      </c>
      <c r="J305" s="8">
        <f t="shared" si="24"/>
        <v>2.1375032351811786E-3</v>
      </c>
      <c r="K305" s="17"/>
      <c r="L305" s="49">
        <v>27918.386632200887</v>
      </c>
      <c r="M305" s="54">
        <v>88.14</v>
      </c>
      <c r="N305" s="49">
        <v>28400.667120490129</v>
      </c>
      <c r="O305" s="54">
        <f>VLOOKUP(C305,'[1]Jan 2022 Apport Enroll'!$A:$M,13,FALSE)</f>
        <v>86.22</v>
      </c>
      <c r="P305" s="49">
        <v>30600.73358849455</v>
      </c>
    </row>
    <row r="306" spans="2:16" s="4" customFormat="1">
      <c r="B306" s="35">
        <v>5308230</v>
      </c>
      <c r="C306" s="24" t="s">
        <v>220</v>
      </c>
      <c r="D306" s="38" t="s">
        <v>535</v>
      </c>
      <c r="E306" s="45">
        <v>187.88</v>
      </c>
      <c r="F306" s="16">
        <f t="shared" si="22"/>
        <v>93.94</v>
      </c>
      <c r="G306" s="8">
        <v>1.033969835229838E-3</v>
      </c>
      <c r="H306" s="17"/>
      <c r="I306" s="16">
        <f t="shared" si="23"/>
        <v>37.576000000000001</v>
      </c>
      <c r="J306" s="8">
        <f t="shared" si="24"/>
        <v>1.033969835229838E-3</v>
      </c>
      <c r="K306" s="17"/>
      <c r="L306" s="49">
        <v>12413.533638492656</v>
      </c>
      <c r="M306" s="54">
        <v>195.44</v>
      </c>
      <c r="N306" s="49">
        <v>12760.197503069996</v>
      </c>
      <c r="O306" s="54">
        <f>VLOOKUP(C306,'[1]Jan 2022 Apport Enroll'!$A:$M,13,FALSE)</f>
        <v>178.6</v>
      </c>
      <c r="P306" s="49">
        <v>14782.379115341546</v>
      </c>
    </row>
    <row r="307" spans="2:16" s="4" customFormat="1">
      <c r="B307" s="35">
        <v>5309890</v>
      </c>
      <c r="C307" s="24" t="s">
        <v>612</v>
      </c>
      <c r="D307" s="38" t="s">
        <v>613</v>
      </c>
      <c r="E307" s="45">
        <v>93.81</v>
      </c>
      <c r="F307" s="16">
        <f t="shared" si="22"/>
        <v>46.905000000000001</v>
      </c>
      <c r="G307" s="8">
        <v>9.7425930103355301E-4</v>
      </c>
      <c r="H307" s="17"/>
      <c r="I307" s="16">
        <f t="shared" si="23"/>
        <v>18.762</v>
      </c>
      <c r="J307" s="8">
        <f t="shared" si="24"/>
        <v>9.7425930103355301E-4</v>
      </c>
      <c r="K307" s="17"/>
      <c r="L307" s="49">
        <v>10107.857904274597</v>
      </c>
      <c r="M307" s="54">
        <v>55.620000000000005</v>
      </c>
      <c r="N307" s="49">
        <v>16535.371808701904</v>
      </c>
      <c r="O307" s="54">
        <v>0</v>
      </c>
      <c r="P307" s="49">
        <v>0</v>
      </c>
    </row>
    <row r="308" spans="2:16" s="4" customFormat="1">
      <c r="B308" s="35">
        <v>5308290</v>
      </c>
      <c r="C308" s="24" t="s">
        <v>606</v>
      </c>
      <c r="D308" s="38" t="s">
        <v>607</v>
      </c>
      <c r="E308" s="45">
        <v>330.2</v>
      </c>
      <c r="F308" s="16">
        <f t="shared" si="22"/>
        <v>165.1</v>
      </c>
      <c r="G308" s="8">
        <v>9.3630737023865044E-4</v>
      </c>
      <c r="H308" s="17"/>
      <c r="I308" s="16">
        <f t="shared" si="23"/>
        <v>66.040000000000006</v>
      </c>
      <c r="J308" s="8">
        <f t="shared" si="24"/>
        <v>9.3630737023865044E-4</v>
      </c>
      <c r="K308" s="17"/>
      <c r="L308" s="49">
        <v>12590.003876438523</v>
      </c>
      <c r="M308" s="54">
        <v>465.6</v>
      </c>
      <c r="N308" s="49">
        <v>11940.143900343643</v>
      </c>
      <c r="O308" s="54">
        <f>VLOOKUP(C308,'[1]Jan 2022 Apport Enroll'!$A:$M,13,FALSE)</f>
        <v>467.44</v>
      </c>
      <c r="P308" s="49">
        <v>13108.322800787268</v>
      </c>
    </row>
    <row r="309" spans="2:16" s="4" customFormat="1">
      <c r="B309" s="35">
        <v>5303280</v>
      </c>
      <c r="C309" s="24" t="s">
        <v>608</v>
      </c>
      <c r="D309" s="38" t="s">
        <v>609</v>
      </c>
      <c r="E309" s="45">
        <v>250</v>
      </c>
      <c r="F309" s="16">
        <f t="shared" si="22"/>
        <v>125</v>
      </c>
      <c r="G309" s="8">
        <v>5.5994852533880067E-4</v>
      </c>
      <c r="H309" s="17"/>
      <c r="I309" s="16">
        <f t="shared" si="23"/>
        <v>50</v>
      </c>
      <c r="J309" s="8">
        <f t="shared" si="24"/>
        <v>5.5994852533880067E-4</v>
      </c>
      <c r="K309" s="17"/>
      <c r="L309" s="49">
        <v>13786.36268</v>
      </c>
      <c r="M309" s="54">
        <v>163.30000000000001</v>
      </c>
      <c r="N309" s="49">
        <v>20679.381690140846</v>
      </c>
      <c r="O309" s="54">
        <f>VLOOKUP(C309,'[1]Jan 2022 Apport Enroll'!$A:$M,13,FALSE)</f>
        <v>160.80000000000001</v>
      </c>
      <c r="P309" s="49">
        <v>21384.244527363178</v>
      </c>
    </row>
    <row r="310" spans="2:16" s="4" customFormat="1" ht="15" thickBot="1">
      <c r="B310" s="36">
        <v>5308240</v>
      </c>
      <c r="C310" s="9" t="s">
        <v>120</v>
      </c>
      <c r="D310" s="42" t="s">
        <v>473</v>
      </c>
      <c r="E310" s="65">
        <v>378.38</v>
      </c>
      <c r="F310" s="18">
        <f t="shared" si="22"/>
        <v>189.19</v>
      </c>
      <c r="G310" s="10">
        <v>5.4158955729490563E-4</v>
      </c>
      <c r="H310" s="19"/>
      <c r="I310" s="18">
        <f t="shared" si="23"/>
        <v>75.676000000000002</v>
      </c>
      <c r="J310" s="10">
        <f t="shared" si="24"/>
        <v>5.4158955729490563E-4</v>
      </c>
      <c r="K310" s="19"/>
      <c r="L310" s="50">
        <v>10389.682118505207</v>
      </c>
      <c r="M310" s="55">
        <v>378.79999999999995</v>
      </c>
      <c r="N310" s="50">
        <v>11075.432946145726</v>
      </c>
      <c r="O310" s="55">
        <f>VLOOKUP(C310,'[1]Jan 2022 Apport Enroll'!$A:$M,13,FALSE)</f>
        <v>307.07000000000005</v>
      </c>
      <c r="P310" s="50">
        <v>13296.853290780598</v>
      </c>
    </row>
    <row r="311" spans="2:16">
      <c r="B311" s="12"/>
    </row>
  </sheetData>
  <sortState xmlns:xlrd2="http://schemas.microsoft.com/office/spreadsheetml/2017/richdata2" ref="B6:K310">
    <sortCondition descending="1" ref="G6:G310"/>
  </sortState>
  <mergeCells count="3">
    <mergeCell ref="C1:E1"/>
    <mergeCell ref="F3:H3"/>
    <mergeCell ref="I3:K3"/>
  </mergeCells>
  <conditionalFormatting sqref="C114">
    <cfRule type="duplicateValues" dxfId="2" priority="6"/>
  </conditionalFormatting>
  <conditionalFormatting sqref="C115">
    <cfRule type="duplicateValues" dxfId="1" priority="5"/>
  </conditionalFormatting>
  <conditionalFormatting sqref="C310">
    <cfRule type="duplicateValues" dxfId="0" priority="4"/>
  </conditionalFormatting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MOEquity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Michelle Matakas</cp:lastModifiedBy>
  <cp:lastPrinted>2022-03-24T17:00:58Z</cp:lastPrinted>
  <dcterms:created xsi:type="dcterms:W3CDTF">2017-12-13T15:04:32Z</dcterms:created>
  <dcterms:modified xsi:type="dcterms:W3CDTF">2022-03-25T23:15:57Z</dcterms:modified>
</cp:coreProperties>
</file>