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ables/table1.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usdedeop-my.sharepoint.com/personal/sadia_inayat_ed_gov/Documents/Desktop/MOEq_Project/"/>
    </mc:Choice>
  </mc:AlternateContent>
  <xr:revisionPtr revIDLastSave="0" documentId="8_{2C873638-FC2D-4C8C-88E3-1931A6772757}" xr6:coauthVersionLast="47" xr6:coauthVersionMax="47" xr10:uidLastSave="{00000000-0000-0000-0000-000000000000}"/>
  <bookViews>
    <workbookView xWindow="-110" yWindow="-110" windowWidth="19420" windowHeight="10420" firstSheet="6" activeTab="6" xr2:uid="{00000000-000D-0000-FFFF-FFFF00000000}"/>
  </bookViews>
  <sheets>
    <sheet name="Instructions" sheetId="9" r:id="rId1"/>
    <sheet name="District (20-21)" sheetId="4" state="hidden" r:id="rId2"/>
    <sheet name="School (20-21)" sheetId="3" state="hidden" r:id="rId3"/>
    <sheet name="Dec. '20 SAIPE" sheetId="6" state="hidden" r:id="rId4"/>
    <sheet name="$MOE 2020 &amp; 2021 review" sheetId="7" state="hidden" r:id="rId5"/>
    <sheet name="$MOE  2022 &amp; 2023 review" sheetId="10" state="hidden" r:id="rId6"/>
    <sheet name="19-20 LEA Poverty rank schools" sheetId="11" r:id="rId7"/>
    <sheet name="Quartile calc" sheetId="13" state="hidden" r:id="rId8"/>
    <sheet name="LEA per pupil Funding Review" sheetId="8" r:id="rId9"/>
    <sheet name=" LEA Poverty Review" sheetId="5" r:id="rId10"/>
  </sheets>
  <externalReferences>
    <externalReference r:id="rId11"/>
  </externalReferences>
  <definedNames>
    <definedName name="_xlnm._FilterDatabase" localSheetId="9" hidden="1">' LEA Poverty Review'!$B$8:$L$8</definedName>
    <definedName name="_xlnm._FilterDatabase" localSheetId="6" hidden="1">'19-20 LEA Poverty rank schools'!$A$7:$K$7</definedName>
    <definedName name="_xlnm._FilterDatabase" localSheetId="3" hidden="1">'Dec. ''20 SAIPE'!$A$1:$L$1</definedName>
    <definedName name="FallMem">Table4[[Attending District Institution ID]:[2020-21 Total Enrollment]]</definedName>
    <definedName name="OLE_LINK3" localSheetId="9">' LEA Poverty Review'!$H$9</definedName>
    <definedName name="POVRT">'Dec. ''20 SAIPE'!$B$2:$H$201</definedName>
    <definedName name="_xlnm.Print_Titles" localSheetId="9">' LEA Poverty Review'!$8:$8</definedName>
    <definedName name="_xlnm.Print_Titles" localSheetId="6">'19-20 LEA Poverty rank schools'!$7:$7</definedName>
    <definedName name="Quar">'Quartile calc'!$B$5:$G$181</definedName>
  </definedNames>
  <calcPr calcId="191028"/>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30" i="11" l="1"/>
  <c r="I1229" i="11"/>
  <c r="I1228" i="11"/>
  <c r="I1227" i="11"/>
  <c r="I1226" i="11"/>
  <c r="I1225" i="11"/>
  <c r="I1224" i="11"/>
  <c r="I1223" i="11"/>
  <c r="I1222" i="11"/>
  <c r="I1221" i="11"/>
  <c r="I1220" i="11"/>
  <c r="I1219" i="11"/>
  <c r="I1218" i="11"/>
  <c r="I1217" i="11"/>
  <c r="I1216" i="11"/>
  <c r="I1215" i="11"/>
  <c r="I1214" i="11"/>
  <c r="I1213" i="11"/>
  <c r="I1212" i="11"/>
  <c r="I1211" i="11"/>
  <c r="I1210" i="11"/>
  <c r="I1209" i="11"/>
  <c r="I1208" i="11"/>
  <c r="I1207" i="11"/>
  <c r="I1206" i="11"/>
  <c r="I1205" i="11"/>
  <c r="I1204" i="11"/>
  <c r="I1203" i="11"/>
  <c r="I1202" i="11"/>
  <c r="I1201" i="11"/>
  <c r="I1200" i="11"/>
  <c r="I1199" i="11"/>
  <c r="I1198" i="11"/>
  <c r="I1197" i="11"/>
  <c r="I1196" i="11"/>
  <c r="I1195" i="11"/>
  <c r="I1194" i="11"/>
  <c r="I1193" i="11"/>
  <c r="I1192" i="11"/>
  <c r="I1191" i="11"/>
  <c r="I1190" i="11"/>
  <c r="I1189" i="11"/>
  <c r="I1188" i="11"/>
  <c r="I1187" i="11"/>
  <c r="I1186" i="11"/>
  <c r="I1185" i="11"/>
  <c r="I1184" i="11"/>
  <c r="I1183" i="11"/>
  <c r="I1182" i="11"/>
  <c r="I1181" i="11"/>
  <c r="I1180" i="11"/>
  <c r="I1179" i="11"/>
  <c r="I1178" i="11"/>
  <c r="I1177" i="11"/>
  <c r="I1176" i="11"/>
  <c r="I1175" i="11"/>
  <c r="I1174" i="11"/>
  <c r="I1173" i="11"/>
  <c r="I1172" i="11"/>
  <c r="I1171" i="11"/>
  <c r="I1170" i="11"/>
  <c r="I1169" i="11"/>
  <c r="I1168" i="11"/>
  <c r="I1167" i="11"/>
  <c r="I1166" i="11"/>
  <c r="I1165" i="11"/>
  <c r="I1164" i="11"/>
  <c r="I1163" i="11"/>
  <c r="I1162" i="11"/>
  <c r="I1161" i="11"/>
  <c r="I1160" i="11"/>
  <c r="I1159" i="11"/>
  <c r="I1158" i="11"/>
  <c r="I1157" i="11"/>
  <c r="I1156" i="11"/>
  <c r="I1155" i="11"/>
  <c r="I1154" i="11"/>
  <c r="I1153" i="11"/>
  <c r="I1152" i="11"/>
  <c r="I1151" i="11"/>
  <c r="I1150" i="11"/>
  <c r="I1149" i="11"/>
  <c r="I1148" i="11"/>
  <c r="I1147" i="11"/>
  <c r="I1146" i="11"/>
  <c r="I1145" i="11"/>
  <c r="I1144" i="11"/>
  <c r="I1143" i="11"/>
  <c r="I1142" i="11"/>
  <c r="I1141" i="11"/>
  <c r="I1140" i="11"/>
  <c r="I1139" i="11"/>
  <c r="I1138" i="11"/>
  <c r="I1137" i="11"/>
  <c r="I1136" i="11"/>
  <c r="I1135" i="11"/>
  <c r="I1134" i="11"/>
  <c r="I1133" i="11"/>
  <c r="I1132" i="11"/>
  <c r="I1131" i="11"/>
  <c r="I1130" i="11"/>
  <c r="I1129" i="11"/>
  <c r="I1128" i="11"/>
  <c r="I1127" i="11"/>
  <c r="I1126" i="11"/>
  <c r="I1125" i="11"/>
  <c r="I1124" i="11"/>
  <c r="I1123" i="11"/>
  <c r="I1122" i="11"/>
  <c r="I1121" i="11"/>
  <c r="I1120" i="11"/>
  <c r="I1119" i="11"/>
  <c r="I1118" i="11"/>
  <c r="I1117" i="11"/>
  <c r="I1116" i="11"/>
  <c r="I1115" i="11"/>
  <c r="I1114" i="11"/>
  <c r="I1113" i="11"/>
  <c r="I1112" i="11"/>
  <c r="I1111" i="11"/>
  <c r="I1110" i="11"/>
  <c r="I1109" i="11"/>
  <c r="I1108" i="11"/>
  <c r="I1107" i="11"/>
  <c r="I1106" i="11"/>
  <c r="I1105" i="11"/>
  <c r="I1104" i="11"/>
  <c r="I1103" i="11"/>
  <c r="I1102" i="11"/>
  <c r="I1101" i="11"/>
  <c r="I1100" i="11"/>
  <c r="I1099" i="11"/>
  <c r="I1098" i="11"/>
  <c r="I1097" i="11"/>
  <c r="I1096" i="11"/>
  <c r="I1095" i="11"/>
  <c r="I1094" i="11"/>
  <c r="I1093" i="11"/>
  <c r="I1092" i="11"/>
  <c r="I1091" i="11"/>
  <c r="I1090" i="11"/>
  <c r="I1089" i="11"/>
  <c r="I1088" i="11"/>
  <c r="I1087" i="11"/>
  <c r="I1086" i="11"/>
  <c r="I1085" i="11"/>
  <c r="I1084" i="11"/>
  <c r="I1083" i="11"/>
  <c r="I1082" i="11"/>
  <c r="I1081" i="11"/>
  <c r="I1080" i="11"/>
  <c r="I1079" i="11"/>
  <c r="I1078" i="11"/>
  <c r="I1077" i="11"/>
  <c r="I1076" i="11"/>
  <c r="I1075" i="11"/>
  <c r="I1074" i="11"/>
  <c r="I1073" i="11"/>
  <c r="I1072" i="11"/>
  <c r="I1071" i="11"/>
  <c r="I1070" i="11"/>
  <c r="I1069" i="11"/>
  <c r="I1068" i="11"/>
  <c r="I1067" i="11"/>
  <c r="I1066" i="11"/>
  <c r="I1065" i="11"/>
  <c r="I1064" i="11"/>
  <c r="I1063" i="11"/>
  <c r="I1062" i="11"/>
  <c r="I1061" i="11"/>
  <c r="I1060" i="11"/>
  <c r="I1059" i="11"/>
  <c r="I1058" i="11"/>
  <c r="I1057" i="11"/>
  <c r="I1056" i="11"/>
  <c r="I1055" i="11"/>
  <c r="I1054" i="11"/>
  <c r="I1053" i="11"/>
  <c r="I1052" i="11"/>
  <c r="I1051" i="11"/>
  <c r="I1050" i="11"/>
  <c r="I1049" i="11"/>
  <c r="I1048" i="11"/>
  <c r="I1047" i="11"/>
  <c r="I1046" i="11"/>
  <c r="I1045" i="11"/>
  <c r="I1044" i="11"/>
  <c r="I1043" i="11"/>
  <c r="I1042" i="11"/>
  <c r="I1041" i="11"/>
  <c r="I1040" i="11"/>
  <c r="I1039" i="11"/>
  <c r="I1038" i="11"/>
  <c r="I1037" i="11"/>
  <c r="I1036" i="11"/>
  <c r="I1035" i="11"/>
  <c r="I1034" i="11"/>
  <c r="I1033" i="11"/>
  <c r="I1032" i="11"/>
  <c r="I1031" i="11"/>
  <c r="I1030" i="11"/>
  <c r="I1029" i="11"/>
  <c r="I1028" i="11"/>
  <c r="I1027" i="11"/>
  <c r="I1026" i="11"/>
  <c r="I1025" i="11"/>
  <c r="I1024" i="11"/>
  <c r="I1023" i="11"/>
  <c r="I1022" i="11"/>
  <c r="I1021" i="11"/>
  <c r="I1020" i="11"/>
  <c r="I1019" i="11"/>
  <c r="I1018" i="11"/>
  <c r="I1017" i="11"/>
  <c r="I1016" i="11"/>
  <c r="I1015" i="11"/>
  <c r="I1014" i="11"/>
  <c r="I1013" i="11"/>
  <c r="I1012" i="11"/>
  <c r="I1011" i="11"/>
  <c r="I1010" i="11"/>
  <c r="I1009" i="11"/>
  <c r="I1008" i="11"/>
  <c r="I1007" i="11"/>
  <c r="I1006" i="11"/>
  <c r="I1005" i="11"/>
  <c r="I1004" i="11"/>
  <c r="I1003" i="11"/>
  <c r="I1002" i="11"/>
  <c r="I1001" i="11"/>
  <c r="I1000" i="11"/>
  <c r="I999" i="11"/>
  <c r="I998" i="11"/>
  <c r="I997" i="11"/>
  <c r="I996" i="11"/>
  <c r="I995" i="11"/>
  <c r="I994" i="11"/>
  <c r="I993" i="11"/>
  <c r="I992" i="11"/>
  <c r="I991" i="11"/>
  <c r="I990" i="11"/>
  <c r="I989" i="11"/>
  <c r="I988" i="11"/>
  <c r="I987" i="11"/>
  <c r="I986" i="11"/>
  <c r="I985" i="11"/>
  <c r="I984" i="11"/>
  <c r="I983" i="11"/>
  <c r="I982" i="11"/>
  <c r="I981" i="11"/>
  <c r="I980" i="11"/>
  <c r="I979" i="11"/>
  <c r="I978" i="11"/>
  <c r="I977" i="11"/>
  <c r="I976" i="11"/>
  <c r="I975" i="11"/>
  <c r="I974" i="11"/>
  <c r="I973" i="11"/>
  <c r="I972" i="11"/>
  <c r="I971" i="11"/>
  <c r="I970" i="11"/>
  <c r="I969" i="11"/>
  <c r="I968" i="11"/>
  <c r="I967" i="11"/>
  <c r="I966" i="11"/>
  <c r="I965" i="11"/>
  <c r="I964" i="11"/>
  <c r="I963" i="11"/>
  <c r="I962" i="11"/>
  <c r="I961" i="11"/>
  <c r="I960" i="11"/>
  <c r="I959" i="11"/>
  <c r="I958" i="11"/>
  <c r="I957" i="11"/>
  <c r="I956" i="11"/>
  <c r="I955" i="11"/>
  <c r="I954" i="11"/>
  <c r="I953" i="11"/>
  <c r="I952" i="11"/>
  <c r="I951" i="11"/>
  <c r="I950" i="11"/>
  <c r="I949" i="11"/>
  <c r="I948" i="11"/>
  <c r="I947" i="11"/>
  <c r="I946" i="11"/>
  <c r="I945" i="11"/>
  <c r="I944" i="11"/>
  <c r="I943" i="11"/>
  <c r="I942" i="11"/>
  <c r="I941" i="11"/>
  <c r="I940" i="11"/>
  <c r="I939" i="11"/>
  <c r="I938" i="11"/>
  <c r="I937" i="11"/>
  <c r="I936" i="11"/>
  <c r="I935" i="11"/>
  <c r="I934" i="11"/>
  <c r="I933" i="11"/>
  <c r="I932" i="11"/>
  <c r="I931" i="11"/>
  <c r="I930" i="11"/>
  <c r="I929" i="11"/>
  <c r="I928" i="11"/>
  <c r="I927" i="11"/>
  <c r="I926" i="11"/>
  <c r="I925" i="11"/>
  <c r="I924" i="11"/>
  <c r="I923" i="11"/>
  <c r="I922" i="11"/>
  <c r="I921" i="11"/>
  <c r="I920" i="11"/>
  <c r="I919" i="11"/>
  <c r="I918" i="11"/>
  <c r="I917" i="11"/>
  <c r="I916" i="11"/>
  <c r="I915" i="11"/>
  <c r="I914" i="11"/>
  <c r="I913" i="11"/>
  <c r="I912" i="11"/>
  <c r="I911" i="11"/>
  <c r="I910" i="11"/>
  <c r="I909" i="11"/>
  <c r="I908" i="11"/>
  <c r="I907" i="11"/>
  <c r="I906" i="11"/>
  <c r="I905" i="11"/>
  <c r="I904" i="11"/>
  <c r="I903" i="11"/>
  <c r="I902" i="11"/>
  <c r="I901" i="11"/>
  <c r="I900" i="11"/>
  <c r="I899" i="11"/>
  <c r="I898" i="11"/>
  <c r="I897" i="11"/>
  <c r="I896" i="11"/>
  <c r="I895" i="11"/>
  <c r="I894" i="11"/>
  <c r="I893" i="11"/>
  <c r="I892" i="11"/>
  <c r="I891" i="11"/>
  <c r="I890" i="11"/>
  <c r="I889" i="11"/>
  <c r="I888" i="11"/>
  <c r="I887" i="11"/>
  <c r="I886" i="11"/>
  <c r="I885" i="11"/>
  <c r="I884" i="11"/>
  <c r="I883" i="11"/>
  <c r="I882" i="11"/>
  <c r="I881" i="11"/>
  <c r="I880" i="11"/>
  <c r="I879" i="11"/>
  <c r="I878" i="11"/>
  <c r="I877" i="11"/>
  <c r="I876" i="11"/>
  <c r="I875" i="11"/>
  <c r="I874" i="11"/>
  <c r="I873" i="11"/>
  <c r="I872" i="11"/>
  <c r="I871" i="11"/>
  <c r="I870" i="11"/>
  <c r="I869" i="11"/>
  <c r="I868" i="11"/>
  <c r="I867" i="11"/>
  <c r="I866" i="11"/>
  <c r="I865" i="11"/>
  <c r="I864" i="11"/>
  <c r="I863" i="11"/>
  <c r="I862" i="11"/>
  <c r="I861" i="11"/>
  <c r="I860" i="11"/>
  <c r="I859" i="11"/>
  <c r="I858" i="11"/>
  <c r="I857" i="11"/>
  <c r="I856" i="11"/>
  <c r="I855" i="11"/>
  <c r="I854" i="11"/>
  <c r="I853" i="11"/>
  <c r="I852" i="11"/>
  <c r="I851" i="11"/>
  <c r="I850" i="11"/>
  <c r="I849" i="11"/>
  <c r="I848" i="11"/>
  <c r="I847" i="11"/>
  <c r="I846" i="11"/>
  <c r="I845" i="11"/>
  <c r="I844" i="11"/>
  <c r="I843" i="11"/>
  <c r="I842" i="11"/>
  <c r="I841" i="11"/>
  <c r="I840" i="11"/>
  <c r="I839" i="11"/>
  <c r="I838" i="11"/>
  <c r="I837" i="11"/>
  <c r="I836" i="11"/>
  <c r="I835" i="11"/>
  <c r="I834" i="11"/>
  <c r="I833" i="11"/>
  <c r="I832" i="11"/>
  <c r="I831" i="11"/>
  <c r="I830" i="11"/>
  <c r="I829" i="11"/>
  <c r="I828" i="11"/>
  <c r="I827" i="11"/>
  <c r="I826" i="11"/>
  <c r="I825" i="11"/>
  <c r="I824" i="11"/>
  <c r="I823" i="11"/>
  <c r="I822" i="11"/>
  <c r="I821" i="11"/>
  <c r="I820" i="11"/>
  <c r="I819" i="11"/>
  <c r="I818" i="11"/>
  <c r="I817" i="11"/>
  <c r="I816" i="11"/>
  <c r="I815" i="11"/>
  <c r="I814" i="11"/>
  <c r="I813" i="11"/>
  <c r="I812" i="11"/>
  <c r="I811" i="11"/>
  <c r="I810" i="11"/>
  <c r="I809" i="11"/>
  <c r="I808" i="11"/>
  <c r="I807" i="11"/>
  <c r="I806" i="11"/>
  <c r="I805" i="11"/>
  <c r="I804" i="11"/>
  <c r="I803" i="11"/>
  <c r="I802" i="11"/>
  <c r="I801" i="11"/>
  <c r="I800" i="11"/>
  <c r="I799" i="11"/>
  <c r="I798" i="11"/>
  <c r="I797" i="11"/>
  <c r="I796" i="11"/>
  <c r="I795" i="11"/>
  <c r="I794" i="11"/>
  <c r="I793" i="11"/>
  <c r="I792" i="11"/>
  <c r="I791" i="11"/>
  <c r="I790" i="11"/>
  <c r="I789" i="11"/>
  <c r="I788" i="11"/>
  <c r="I787" i="11"/>
  <c r="I786" i="11"/>
  <c r="I785" i="11"/>
  <c r="I784" i="11"/>
  <c r="I783" i="11"/>
  <c r="I782" i="11"/>
  <c r="I781" i="11"/>
  <c r="I780" i="11"/>
  <c r="I779" i="11"/>
  <c r="I778" i="11"/>
  <c r="I777" i="11"/>
  <c r="I776" i="11"/>
  <c r="I775" i="11"/>
  <c r="I774" i="11"/>
  <c r="I773" i="11"/>
  <c r="I772" i="11"/>
  <c r="I771" i="11"/>
  <c r="I770" i="11"/>
  <c r="I769" i="11"/>
  <c r="I768" i="11"/>
  <c r="I767" i="11"/>
  <c r="I766" i="11"/>
  <c r="I765" i="11"/>
  <c r="I764" i="11"/>
  <c r="I763" i="11"/>
  <c r="I762" i="11"/>
  <c r="I761" i="11"/>
  <c r="I760" i="11"/>
  <c r="I759" i="11"/>
  <c r="I758" i="11"/>
  <c r="I757" i="11"/>
  <c r="I756" i="11"/>
  <c r="I755" i="11"/>
  <c r="I754" i="11"/>
  <c r="I753" i="11"/>
  <c r="I752" i="11"/>
  <c r="I751" i="11"/>
  <c r="I750" i="11"/>
  <c r="I749" i="11"/>
  <c r="I748" i="11"/>
  <c r="I747" i="11"/>
  <c r="I746" i="11"/>
  <c r="I745" i="11"/>
  <c r="I744" i="11"/>
  <c r="I743" i="11"/>
  <c r="I742" i="11"/>
  <c r="I741" i="11"/>
  <c r="I740" i="11"/>
  <c r="I739" i="11"/>
  <c r="I738" i="11"/>
  <c r="I737" i="11"/>
  <c r="I736" i="11"/>
  <c r="I735" i="11"/>
  <c r="I734" i="11"/>
  <c r="I733" i="11"/>
  <c r="I732" i="11"/>
  <c r="I731" i="11"/>
  <c r="I730" i="11"/>
  <c r="I729" i="11"/>
  <c r="I728" i="11"/>
  <c r="I727" i="11"/>
  <c r="I726" i="11"/>
  <c r="I725" i="11"/>
  <c r="I724" i="11"/>
  <c r="I723" i="11"/>
  <c r="I722" i="11"/>
  <c r="I721" i="11"/>
  <c r="I720" i="11"/>
  <c r="I719" i="11"/>
  <c r="I718" i="11"/>
  <c r="I717" i="11"/>
  <c r="I716" i="11"/>
  <c r="I715" i="11"/>
  <c r="I714" i="11"/>
  <c r="I713" i="11"/>
  <c r="I712" i="11"/>
  <c r="I711" i="11"/>
  <c r="I710" i="11"/>
  <c r="I709" i="11"/>
  <c r="I708" i="11"/>
  <c r="I707" i="11"/>
  <c r="I706" i="11"/>
  <c r="I705" i="11"/>
  <c r="I704" i="11"/>
  <c r="I703" i="11"/>
  <c r="I702" i="11"/>
  <c r="I701" i="11"/>
  <c r="I700" i="11"/>
  <c r="I699" i="11"/>
  <c r="I698" i="11"/>
  <c r="I697" i="11"/>
  <c r="I696" i="11"/>
  <c r="I695" i="11"/>
  <c r="I694" i="11"/>
  <c r="I693" i="11"/>
  <c r="I692" i="11"/>
  <c r="I691" i="11"/>
  <c r="I690" i="11"/>
  <c r="I689" i="11"/>
  <c r="I688" i="11"/>
  <c r="I687" i="11"/>
  <c r="I686" i="11"/>
  <c r="I685" i="11"/>
  <c r="I684" i="11"/>
  <c r="I683" i="11"/>
  <c r="I682" i="11"/>
  <c r="I681" i="11"/>
  <c r="I680" i="11"/>
  <c r="I679" i="11"/>
  <c r="I678" i="11"/>
  <c r="I677" i="11"/>
  <c r="I676" i="11"/>
  <c r="I675" i="11"/>
  <c r="I674" i="11"/>
  <c r="I673" i="11"/>
  <c r="I672" i="11"/>
  <c r="I671" i="11"/>
  <c r="I670" i="11"/>
  <c r="I669" i="11"/>
  <c r="I668" i="11"/>
  <c r="I667" i="11"/>
  <c r="I666" i="11"/>
  <c r="I665" i="11"/>
  <c r="I664" i="11"/>
  <c r="I663" i="11"/>
  <c r="I662" i="11"/>
  <c r="I661" i="11"/>
  <c r="I660" i="11"/>
  <c r="I659" i="11"/>
  <c r="I658" i="11"/>
  <c r="I657" i="11"/>
  <c r="I656" i="11"/>
  <c r="I655" i="11"/>
  <c r="I654" i="11"/>
  <c r="I653" i="11"/>
  <c r="I652" i="11"/>
  <c r="I651" i="11"/>
  <c r="I650" i="11"/>
  <c r="I649" i="11"/>
  <c r="I648" i="11"/>
  <c r="I647" i="11"/>
  <c r="I646" i="11"/>
  <c r="I645" i="11"/>
  <c r="I644" i="11"/>
  <c r="I643" i="11"/>
  <c r="I642" i="11"/>
  <c r="I641" i="11"/>
  <c r="I640" i="11"/>
  <c r="I639" i="11"/>
  <c r="I638" i="11"/>
  <c r="I637" i="11"/>
  <c r="I636" i="11"/>
  <c r="I635" i="11"/>
  <c r="I634" i="11"/>
  <c r="I633" i="11"/>
  <c r="I632" i="11"/>
  <c r="I631" i="11"/>
  <c r="I630" i="11"/>
  <c r="I629" i="11"/>
  <c r="I628" i="11"/>
  <c r="I627" i="11"/>
  <c r="I626" i="11"/>
  <c r="I625" i="11"/>
  <c r="I624" i="11"/>
  <c r="I623" i="11"/>
  <c r="I622" i="11"/>
  <c r="I621" i="11"/>
  <c r="I620" i="11"/>
  <c r="I619" i="11"/>
  <c r="I618" i="11"/>
  <c r="I617" i="11"/>
  <c r="I616" i="11"/>
  <c r="I615" i="11"/>
  <c r="I614" i="11"/>
  <c r="I613" i="11"/>
  <c r="I612" i="11"/>
  <c r="I611" i="11"/>
  <c r="I610" i="11"/>
  <c r="I609" i="11"/>
  <c r="I608" i="11"/>
  <c r="I607" i="11"/>
  <c r="I606" i="11"/>
  <c r="I605" i="11"/>
  <c r="I604" i="11"/>
  <c r="I603" i="11"/>
  <c r="I602" i="11"/>
  <c r="I601" i="11"/>
  <c r="I600" i="11"/>
  <c r="I599" i="11"/>
  <c r="I598" i="11"/>
  <c r="I597" i="11"/>
  <c r="I596" i="11"/>
  <c r="I595" i="11"/>
  <c r="I594" i="11"/>
  <c r="I593" i="11"/>
  <c r="I592" i="11"/>
  <c r="I591" i="11"/>
  <c r="I590" i="11"/>
  <c r="I589" i="11"/>
  <c r="I588" i="11"/>
  <c r="I587" i="11"/>
  <c r="I586" i="11"/>
  <c r="I585" i="11"/>
  <c r="I584" i="11"/>
  <c r="I583" i="11"/>
  <c r="I582" i="11"/>
  <c r="I581" i="11"/>
  <c r="I580" i="11"/>
  <c r="I579" i="11"/>
  <c r="I578" i="11"/>
  <c r="I577" i="11"/>
  <c r="I576" i="11"/>
  <c r="I575" i="11"/>
  <c r="I574" i="11"/>
  <c r="I573" i="11"/>
  <c r="I572" i="11"/>
  <c r="I571" i="11"/>
  <c r="I570" i="11"/>
  <c r="I569" i="11"/>
  <c r="I568" i="11"/>
  <c r="I567" i="11"/>
  <c r="I566" i="11"/>
  <c r="I565" i="11"/>
  <c r="I564" i="11"/>
  <c r="I563" i="11"/>
  <c r="I562" i="11"/>
  <c r="I561" i="11"/>
  <c r="I560" i="11"/>
  <c r="I559" i="11"/>
  <c r="I558" i="11"/>
  <c r="I557" i="11"/>
  <c r="I556" i="11"/>
  <c r="I555" i="11"/>
  <c r="I554" i="11"/>
  <c r="I553" i="11"/>
  <c r="I552" i="11"/>
  <c r="I551" i="11"/>
  <c r="I550" i="11"/>
  <c r="I549" i="11"/>
  <c r="I548" i="11"/>
  <c r="I547" i="11"/>
  <c r="I546" i="11"/>
  <c r="I545" i="11"/>
  <c r="I544" i="11"/>
  <c r="I543" i="11"/>
  <c r="I542" i="11"/>
  <c r="I541" i="11"/>
  <c r="I540" i="11"/>
  <c r="I539" i="11"/>
  <c r="I538" i="11"/>
  <c r="I537" i="11"/>
  <c r="I536" i="11"/>
  <c r="I535" i="11"/>
  <c r="I534" i="11"/>
  <c r="I533" i="11"/>
  <c r="I532" i="11"/>
  <c r="I531" i="11"/>
  <c r="I530" i="11"/>
  <c r="I529" i="11"/>
  <c r="I528" i="11"/>
  <c r="I527" i="11"/>
  <c r="I526" i="11"/>
  <c r="I525" i="11"/>
  <c r="I524" i="11"/>
  <c r="I523" i="11"/>
  <c r="I522" i="11"/>
  <c r="I521" i="11"/>
  <c r="I520" i="11"/>
  <c r="I519" i="11"/>
  <c r="I518" i="11"/>
  <c r="I517" i="11"/>
  <c r="I516" i="11"/>
  <c r="I515" i="11"/>
  <c r="I514" i="11"/>
  <c r="I513" i="11"/>
  <c r="I512" i="11"/>
  <c r="I511" i="11"/>
  <c r="I510" i="11"/>
  <c r="I509" i="11"/>
  <c r="I508" i="11"/>
  <c r="I507" i="11"/>
  <c r="I506" i="11"/>
  <c r="I505" i="11"/>
  <c r="I504" i="11"/>
  <c r="I503" i="11"/>
  <c r="I502" i="11"/>
  <c r="I501" i="11"/>
  <c r="I500" i="11"/>
  <c r="I499" i="11"/>
  <c r="I498" i="11"/>
  <c r="I497" i="11"/>
  <c r="I496" i="11"/>
  <c r="I495" i="11"/>
  <c r="I494" i="11"/>
  <c r="I493" i="11"/>
  <c r="I492" i="11"/>
  <c r="I491" i="11"/>
  <c r="I490" i="11"/>
  <c r="I489" i="11"/>
  <c r="I488" i="11"/>
  <c r="I487" i="11"/>
  <c r="I486" i="11"/>
  <c r="I485" i="11"/>
  <c r="I484" i="11"/>
  <c r="I483" i="11"/>
  <c r="I482" i="11"/>
  <c r="I481" i="11"/>
  <c r="I480" i="11"/>
  <c r="I479" i="11"/>
  <c r="I478" i="11"/>
  <c r="I477" i="11"/>
  <c r="I476" i="11"/>
  <c r="I475" i="11"/>
  <c r="I474" i="11"/>
  <c r="I473" i="11"/>
  <c r="I472" i="11"/>
  <c r="I471" i="11"/>
  <c r="I470" i="11"/>
  <c r="I469" i="11"/>
  <c r="I468" i="11"/>
  <c r="I467" i="11"/>
  <c r="I466" i="11"/>
  <c r="I465" i="11"/>
  <c r="I464" i="11"/>
  <c r="I463" i="11"/>
  <c r="I462" i="11"/>
  <c r="I461" i="11"/>
  <c r="I460" i="11"/>
  <c r="I459" i="11"/>
  <c r="I458" i="11"/>
  <c r="I457" i="11"/>
  <c r="I456" i="11"/>
  <c r="I455" i="11"/>
  <c r="I454" i="11"/>
  <c r="I453" i="11"/>
  <c r="I452" i="11"/>
  <c r="I451" i="11"/>
  <c r="I450" i="11"/>
  <c r="I449" i="11"/>
  <c r="I448" i="11"/>
  <c r="I447" i="11"/>
  <c r="I446" i="11"/>
  <c r="I445" i="11"/>
  <c r="I444" i="11"/>
  <c r="I443" i="11"/>
  <c r="I442" i="11"/>
  <c r="I441" i="11"/>
  <c r="I440" i="11"/>
  <c r="I439" i="11"/>
  <c r="I438" i="11"/>
  <c r="I437" i="11"/>
  <c r="I436" i="11"/>
  <c r="I435" i="11"/>
  <c r="I434" i="11"/>
  <c r="I433" i="11"/>
  <c r="I432" i="11"/>
  <c r="I431" i="11"/>
  <c r="I430" i="11"/>
  <c r="I429" i="11"/>
  <c r="I428" i="11"/>
  <c r="I427" i="11"/>
  <c r="I426" i="11"/>
  <c r="I425" i="11"/>
  <c r="I424" i="11"/>
  <c r="I423" i="11"/>
  <c r="I422" i="11"/>
  <c r="I421" i="11"/>
  <c r="I420" i="11"/>
  <c r="I419" i="11"/>
  <c r="I418" i="11"/>
  <c r="I417" i="11"/>
  <c r="I416" i="11"/>
  <c r="I415" i="11"/>
  <c r="I414" i="11"/>
  <c r="I413" i="11"/>
  <c r="I412" i="11"/>
  <c r="I411" i="11"/>
  <c r="I410" i="11"/>
  <c r="I409" i="11"/>
  <c r="I408" i="11"/>
  <c r="I407" i="11"/>
  <c r="I406" i="11"/>
  <c r="I405" i="11"/>
  <c r="I404" i="11"/>
  <c r="I403" i="11"/>
  <c r="I402" i="11"/>
  <c r="I401" i="11"/>
  <c r="I400" i="11"/>
  <c r="I399" i="11"/>
  <c r="I398" i="11"/>
  <c r="I397" i="11"/>
  <c r="I396" i="11"/>
  <c r="I395" i="11"/>
  <c r="I394" i="11"/>
  <c r="I393" i="11"/>
  <c r="I392" i="11"/>
  <c r="I391" i="11"/>
  <c r="I390" i="11"/>
  <c r="I389" i="11"/>
  <c r="I388" i="11"/>
  <c r="I387" i="11"/>
  <c r="I386" i="11"/>
  <c r="I385" i="11"/>
  <c r="I384" i="11"/>
  <c r="I383" i="11"/>
  <c r="I382" i="11"/>
  <c r="I381" i="11"/>
  <c r="I380" i="11"/>
  <c r="I379" i="11"/>
  <c r="I378" i="11"/>
  <c r="I377" i="11"/>
  <c r="I376" i="11"/>
  <c r="I375" i="11"/>
  <c r="I374" i="11"/>
  <c r="I373" i="11"/>
  <c r="I372" i="11"/>
  <c r="I371" i="11"/>
  <c r="I370" i="11"/>
  <c r="I369" i="11"/>
  <c r="I368" i="11"/>
  <c r="I367" i="11"/>
  <c r="I366" i="11"/>
  <c r="I365" i="11"/>
  <c r="I364" i="11"/>
  <c r="I363" i="11"/>
  <c r="I362" i="11"/>
  <c r="I361" i="11"/>
  <c r="I360" i="11"/>
  <c r="I359" i="11"/>
  <c r="I358" i="11"/>
  <c r="I357" i="11"/>
  <c r="I356" i="11"/>
  <c r="I355" i="11"/>
  <c r="I354" i="11"/>
  <c r="I353" i="11"/>
  <c r="I352" i="11"/>
  <c r="I351" i="11"/>
  <c r="I350" i="11"/>
  <c r="I349" i="11"/>
  <c r="I348" i="11"/>
  <c r="I347" i="11"/>
  <c r="I346" i="11"/>
  <c r="I345" i="11"/>
  <c r="I344" i="11"/>
  <c r="I343" i="11"/>
  <c r="I342" i="11"/>
  <c r="I341" i="11"/>
  <c r="I340" i="11"/>
  <c r="I339" i="11"/>
  <c r="I338" i="11"/>
  <c r="I337" i="11"/>
  <c r="I336" i="11"/>
  <c r="I335" i="11"/>
  <c r="I334" i="11"/>
  <c r="I333" i="11"/>
  <c r="I332" i="11"/>
  <c r="I331" i="11"/>
  <c r="I330" i="11"/>
  <c r="I329" i="11"/>
  <c r="I328" i="11"/>
  <c r="I327" i="11"/>
  <c r="I326" i="11"/>
  <c r="I325" i="11"/>
  <c r="I324" i="11"/>
  <c r="I323" i="11"/>
  <c r="I322" i="11"/>
  <c r="I321" i="11"/>
  <c r="I320" i="11"/>
  <c r="I319" i="11"/>
  <c r="I318" i="11"/>
  <c r="I317" i="11"/>
  <c r="I316" i="11"/>
  <c r="I315" i="11"/>
  <c r="I314" i="11"/>
  <c r="I313" i="11"/>
  <c r="I312" i="11"/>
  <c r="I311" i="11"/>
  <c r="I310" i="11"/>
  <c r="I309" i="11"/>
  <c r="I308" i="11"/>
  <c r="I307" i="11"/>
  <c r="I306" i="11"/>
  <c r="I305" i="11"/>
  <c r="I304" i="11"/>
  <c r="I303" i="11"/>
  <c r="I302" i="11"/>
  <c r="I301" i="11"/>
  <c r="I300" i="11"/>
  <c r="I299" i="11"/>
  <c r="I298" i="11"/>
  <c r="I297" i="11"/>
  <c r="I296" i="11"/>
  <c r="I295" i="11"/>
  <c r="I294" i="11"/>
  <c r="I293" i="11"/>
  <c r="I292" i="11"/>
  <c r="I291" i="11"/>
  <c r="I290" i="11"/>
  <c r="I289" i="11"/>
  <c r="I288" i="11"/>
  <c r="I287" i="11"/>
  <c r="I286" i="11"/>
  <c r="I285" i="11"/>
  <c r="I284" i="11"/>
  <c r="I283" i="11"/>
  <c r="I282" i="11"/>
  <c r="I281" i="11"/>
  <c r="I280" i="11"/>
  <c r="I279" i="11"/>
  <c r="I278" i="11"/>
  <c r="I277" i="11"/>
  <c r="I276" i="11"/>
  <c r="I275" i="11"/>
  <c r="I274" i="11"/>
  <c r="I273" i="11"/>
  <c r="I272" i="11"/>
  <c r="I271" i="11"/>
  <c r="I270" i="11"/>
  <c r="I269" i="11"/>
  <c r="I268" i="11"/>
  <c r="I267" i="11"/>
  <c r="I266" i="11"/>
  <c r="I265" i="11"/>
  <c r="I264" i="11"/>
  <c r="I263" i="11"/>
  <c r="I262" i="11"/>
  <c r="I261" i="11"/>
  <c r="I260" i="11"/>
  <c r="I259" i="11"/>
  <c r="I258" i="11"/>
  <c r="I257" i="11"/>
  <c r="I256" i="11"/>
  <c r="I255" i="11"/>
  <c r="I254" i="11"/>
  <c r="I253" i="11"/>
  <c r="I252" i="11"/>
  <c r="I251" i="11"/>
  <c r="I250" i="11"/>
  <c r="I249" i="11"/>
  <c r="I248" i="11"/>
  <c r="I247" i="11"/>
  <c r="I246" i="11"/>
  <c r="I245" i="11"/>
  <c r="I244" i="11"/>
  <c r="I243"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F181" i="13"/>
  <c r="G181" i="13" s="1"/>
  <c r="F180" i="13"/>
  <c r="G180" i="13" s="1"/>
  <c r="F179" i="13"/>
  <c r="G179" i="13" s="1"/>
  <c r="F178" i="13"/>
  <c r="G178" i="13" s="1"/>
  <c r="F177" i="13"/>
  <c r="G177" i="13" s="1"/>
  <c r="F176" i="13"/>
  <c r="G176" i="13" s="1"/>
  <c r="F175" i="13"/>
  <c r="G175" i="13" s="1"/>
  <c r="F174" i="13"/>
  <c r="G174" i="13" s="1"/>
  <c r="F173" i="13"/>
  <c r="G173" i="13" s="1"/>
  <c r="F172" i="13"/>
  <c r="G172" i="13" s="1"/>
  <c r="F171" i="13"/>
  <c r="G171" i="13" s="1"/>
  <c r="J1182" i="11" s="1"/>
  <c r="F170" i="13"/>
  <c r="G170" i="13" s="1"/>
  <c r="J1181" i="11" s="1"/>
  <c r="F169" i="13"/>
  <c r="G169" i="13" s="1"/>
  <c r="F168" i="13"/>
  <c r="G168" i="13" s="1"/>
  <c r="F167" i="13"/>
  <c r="G167" i="13" s="1"/>
  <c r="F166" i="13"/>
  <c r="G166" i="13" s="1"/>
  <c r="F165" i="13"/>
  <c r="G165" i="13" s="1"/>
  <c r="F164" i="13"/>
  <c r="G164" i="13" s="1"/>
  <c r="F163" i="13"/>
  <c r="G163" i="13" s="1"/>
  <c r="F162" i="13"/>
  <c r="G162" i="13" s="1"/>
  <c r="J1051" i="11" s="1"/>
  <c r="F161" i="13"/>
  <c r="G161" i="13" s="1"/>
  <c r="F160" i="13"/>
  <c r="G160" i="13" s="1"/>
  <c r="F159" i="13"/>
  <c r="G159" i="13" s="1"/>
  <c r="F158" i="13"/>
  <c r="G158" i="13" s="1"/>
  <c r="F157" i="13"/>
  <c r="G157" i="13" s="1"/>
  <c r="F156" i="13"/>
  <c r="G156" i="13" s="1"/>
  <c r="J1040" i="11" s="1"/>
  <c r="F155" i="13"/>
  <c r="G155" i="13" s="1"/>
  <c r="J1039" i="11" s="1"/>
  <c r="F154" i="13"/>
  <c r="G154" i="13" s="1"/>
  <c r="J1038" i="11" s="1"/>
  <c r="F153" i="13"/>
  <c r="G153" i="13" s="1"/>
  <c r="F152" i="13"/>
  <c r="G152" i="13" s="1"/>
  <c r="F151" i="13"/>
  <c r="G151" i="13" s="1"/>
  <c r="F150" i="13"/>
  <c r="G150" i="13" s="1"/>
  <c r="F149" i="13"/>
  <c r="G149" i="13" s="1"/>
  <c r="F148" i="13"/>
  <c r="G148" i="13" s="1"/>
  <c r="F147" i="13"/>
  <c r="G147" i="13" s="1"/>
  <c r="F146" i="13"/>
  <c r="G146" i="13" s="1"/>
  <c r="F145" i="13"/>
  <c r="G145" i="13" s="1"/>
  <c r="J1002" i="11" s="1"/>
  <c r="F144" i="13"/>
  <c r="G144" i="13" s="1"/>
  <c r="F143" i="13"/>
  <c r="G143" i="13" s="1"/>
  <c r="J999" i="11" s="1"/>
  <c r="F142" i="13"/>
  <c r="G142" i="13" s="1"/>
  <c r="F141" i="13"/>
  <c r="G141" i="13" s="1"/>
  <c r="F140" i="13"/>
  <c r="G140" i="13" s="1"/>
  <c r="F139" i="13"/>
  <c r="G139" i="13" s="1"/>
  <c r="J987" i="11" s="1"/>
  <c r="F138" i="13"/>
  <c r="G138" i="13" s="1"/>
  <c r="F137" i="13"/>
  <c r="G137" i="13" s="1"/>
  <c r="J984" i="11" s="1"/>
  <c r="F136" i="13"/>
  <c r="G136" i="13" s="1"/>
  <c r="F135" i="13"/>
  <c r="G135" i="13" s="1"/>
  <c r="F134" i="13"/>
  <c r="G134" i="13" s="1"/>
  <c r="F133" i="13"/>
  <c r="G133" i="13" s="1"/>
  <c r="F132" i="13"/>
  <c r="G132" i="13" s="1"/>
  <c r="J955" i="11" s="1"/>
  <c r="F131" i="13"/>
  <c r="G131" i="13" s="1"/>
  <c r="F130" i="13"/>
  <c r="G130" i="13" s="1"/>
  <c r="F129" i="13"/>
  <c r="G129" i="13" s="1"/>
  <c r="F128" i="13"/>
  <c r="G128" i="13" s="1"/>
  <c r="F127" i="13"/>
  <c r="G127" i="13" s="1"/>
  <c r="F126" i="13"/>
  <c r="G126" i="13" s="1"/>
  <c r="F125" i="13"/>
  <c r="G125" i="13" s="1"/>
  <c r="F124" i="13"/>
  <c r="G124" i="13" s="1"/>
  <c r="F123" i="13"/>
  <c r="G123" i="13" s="1"/>
  <c r="F122" i="13"/>
  <c r="G122" i="13" s="1"/>
  <c r="F121" i="13"/>
  <c r="G121" i="13" s="1"/>
  <c r="F120" i="13"/>
  <c r="G120" i="13" s="1"/>
  <c r="F119" i="13"/>
  <c r="G119" i="13" s="1"/>
  <c r="F118" i="13"/>
  <c r="G118" i="13" s="1"/>
  <c r="F117" i="13"/>
  <c r="G117" i="13" s="1"/>
  <c r="F116" i="13"/>
  <c r="G116" i="13" s="1"/>
  <c r="F115" i="13"/>
  <c r="G115" i="13" s="1"/>
  <c r="F114" i="13"/>
  <c r="G114" i="13" s="1"/>
  <c r="J682" i="11" s="1"/>
  <c r="F113" i="13"/>
  <c r="G113" i="13" s="1"/>
  <c r="F112" i="13"/>
  <c r="G112" i="13" s="1"/>
  <c r="J679" i="11"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G101" i="13" s="1"/>
  <c r="F100" i="13"/>
  <c r="G100" i="13" s="1"/>
  <c r="F99" i="13"/>
  <c r="G99" i="13" s="1"/>
  <c r="J594" i="11" s="1"/>
  <c r="F98" i="13"/>
  <c r="G98" i="13" s="1"/>
  <c r="F97" i="13"/>
  <c r="G97" i="13" s="1"/>
  <c r="F96" i="13"/>
  <c r="G96" i="13" s="1"/>
  <c r="F95" i="13"/>
  <c r="G95" i="13" s="1"/>
  <c r="F94" i="13"/>
  <c r="G94" i="13" s="1"/>
  <c r="J579" i="11" s="1"/>
  <c r="F93" i="13"/>
  <c r="G93" i="13" s="1"/>
  <c r="F92" i="13"/>
  <c r="G92" i="13" s="1"/>
  <c r="F91" i="13"/>
  <c r="G91" i="13" s="1"/>
  <c r="F90" i="13"/>
  <c r="G90" i="13" s="1"/>
  <c r="F89" i="13"/>
  <c r="G89" i="13" s="1"/>
  <c r="F88" i="13"/>
  <c r="G88" i="13" s="1"/>
  <c r="F87" i="13"/>
  <c r="G87" i="13" s="1"/>
  <c r="F86" i="13"/>
  <c r="G86" i="13" s="1"/>
  <c r="F85" i="13"/>
  <c r="G85" i="13" s="1"/>
  <c r="F84" i="13"/>
  <c r="G84" i="13" s="1"/>
  <c r="J486" i="11" s="1"/>
  <c r="F83" i="13"/>
  <c r="G83" i="13" s="1"/>
  <c r="F82" i="13"/>
  <c r="G82" i="13" s="1"/>
  <c r="F81" i="13"/>
  <c r="G81" i="13" s="1"/>
  <c r="F80" i="13"/>
  <c r="G80" i="13" s="1"/>
  <c r="F79" i="13"/>
  <c r="G79" i="13" s="1"/>
  <c r="F78" i="13"/>
  <c r="G78" i="13" s="1"/>
  <c r="F77" i="13"/>
  <c r="G77" i="13" s="1"/>
  <c r="F76" i="13"/>
  <c r="G76" i="13" s="1"/>
  <c r="F75" i="13"/>
  <c r="G75" i="13" s="1"/>
  <c r="J391" i="11" s="1"/>
  <c r="F74" i="13"/>
  <c r="G74" i="13" s="1"/>
  <c r="J390" i="11" s="1"/>
  <c r="F73" i="13"/>
  <c r="G73" i="13" s="1"/>
  <c r="F72" i="13"/>
  <c r="G72" i="13" s="1"/>
  <c r="F71" i="13"/>
  <c r="G71" i="13" s="1"/>
  <c r="F70" i="13"/>
  <c r="G70" i="13" s="1"/>
  <c r="F69" i="13"/>
  <c r="G69" i="13" s="1"/>
  <c r="F68" i="13"/>
  <c r="G68" i="13" s="1"/>
  <c r="F67" i="13"/>
  <c r="G67" i="13" s="1"/>
  <c r="F66" i="13"/>
  <c r="G66" i="13" s="1"/>
  <c r="F65" i="13"/>
  <c r="G65" i="13" s="1"/>
  <c r="F64" i="13"/>
  <c r="G64" i="13" s="1"/>
  <c r="J336" i="11" s="1"/>
  <c r="F63" i="13"/>
  <c r="G63" i="13" s="1"/>
  <c r="J335" i="11" s="1"/>
  <c r="F62" i="13"/>
  <c r="G62" i="13" s="1"/>
  <c r="J334" i="11" s="1"/>
  <c r="F61" i="13"/>
  <c r="G61" i="13" s="1"/>
  <c r="F60" i="13"/>
  <c r="G60" i="13" s="1"/>
  <c r="F59" i="13"/>
  <c r="G59" i="13" s="1"/>
  <c r="F58" i="13"/>
  <c r="G58" i="13" s="1"/>
  <c r="J326" i="11" s="1"/>
  <c r="F57" i="13"/>
  <c r="G57" i="13" s="1"/>
  <c r="F56" i="13"/>
  <c r="G56" i="13" s="1"/>
  <c r="F55" i="13"/>
  <c r="G55" i="13" s="1"/>
  <c r="F54" i="13"/>
  <c r="G54" i="13" s="1"/>
  <c r="F53" i="13"/>
  <c r="G53" i="13" s="1"/>
  <c r="F52" i="13"/>
  <c r="G52" i="13" s="1"/>
  <c r="J308" i="11" s="1"/>
  <c r="F51" i="13"/>
  <c r="G51" i="13" s="1"/>
  <c r="F50" i="13"/>
  <c r="G50" i="13" s="1"/>
  <c r="F49" i="13"/>
  <c r="G49" i="13" s="1"/>
  <c r="J303" i="11" s="1"/>
  <c r="F48" i="13"/>
  <c r="G48" i="13" s="1"/>
  <c r="F47" i="13"/>
  <c r="G47" i="13" s="1"/>
  <c r="J297" i="11" s="1"/>
  <c r="F46" i="13"/>
  <c r="G46" i="13" s="1"/>
  <c r="F45" i="13"/>
  <c r="G45" i="13" s="1"/>
  <c r="F44" i="13"/>
  <c r="G44" i="13" s="1"/>
  <c r="F43" i="13"/>
  <c r="G43" i="13" s="1"/>
  <c r="F42" i="13"/>
  <c r="G42" i="13" s="1"/>
  <c r="F41" i="13"/>
  <c r="G41" i="13" s="1"/>
  <c r="F40" i="13"/>
  <c r="G40" i="13" s="1"/>
  <c r="F39" i="13"/>
  <c r="G39" i="13" s="1"/>
  <c r="F38" i="13"/>
  <c r="G38" i="13" s="1"/>
  <c r="F37" i="13"/>
  <c r="G37" i="13" s="1"/>
  <c r="F36" i="13"/>
  <c r="G36" i="13" s="1"/>
  <c r="F35" i="13"/>
  <c r="G35" i="13" s="1"/>
  <c r="F34" i="13"/>
  <c r="G34" i="13" s="1"/>
  <c r="F33" i="13"/>
  <c r="G33" i="13" s="1"/>
  <c r="F32" i="13"/>
  <c r="G32" i="13" s="1"/>
  <c r="F31" i="13"/>
  <c r="G31" i="13" s="1"/>
  <c r="F30" i="13"/>
  <c r="G30" i="13" s="1"/>
  <c r="F29" i="13"/>
  <c r="G29" i="13" s="1"/>
  <c r="F28" i="13"/>
  <c r="G28" i="13" s="1"/>
  <c r="F27" i="13"/>
  <c r="G27" i="13" s="1"/>
  <c r="F26" i="13"/>
  <c r="G26" i="13" s="1"/>
  <c r="F25" i="13"/>
  <c r="G25" i="13" s="1"/>
  <c r="F24" i="13"/>
  <c r="G24" i="13" s="1"/>
  <c r="F23" i="13"/>
  <c r="G23" i="13" s="1"/>
  <c r="J159" i="11" s="1"/>
  <c r="F22" i="13"/>
  <c r="G22" i="13" s="1"/>
  <c r="F21" i="13"/>
  <c r="G21" i="13" s="1"/>
  <c r="F20" i="13"/>
  <c r="G20" i="13" s="1"/>
  <c r="F19" i="13"/>
  <c r="G19" i="13" s="1"/>
  <c r="F18" i="13"/>
  <c r="G18" i="13" s="1"/>
  <c r="F17" i="13"/>
  <c r="G17" i="13" s="1"/>
  <c r="F16" i="13"/>
  <c r="G16" i="13" s="1"/>
  <c r="F15" i="13"/>
  <c r="G15" i="13" s="1"/>
  <c r="F14" i="13"/>
  <c r="G14" i="13" s="1"/>
  <c r="F13" i="13"/>
  <c r="G13" i="13" s="1"/>
  <c r="F12" i="13"/>
  <c r="G12" i="13" s="1"/>
  <c r="F11" i="13"/>
  <c r="G11" i="13" s="1"/>
  <c r="F10" i="13"/>
  <c r="G10" i="13" s="1"/>
  <c r="F9" i="13"/>
  <c r="G9" i="13" s="1"/>
  <c r="J24" i="11" s="1"/>
  <c r="F8" i="13"/>
  <c r="G8" i="13" s="1"/>
  <c r="F7" i="13"/>
  <c r="G7" i="13" s="1"/>
  <c r="J21" i="11" s="1"/>
  <c r="F6" i="13"/>
  <c r="G6" i="13" s="1"/>
  <c r="J20" i="11" s="1"/>
  <c r="F5" i="13"/>
  <c r="G5" i="13" s="1"/>
  <c r="D13" i="8"/>
  <c r="D11" i="8"/>
  <c r="J19" i="11" l="1"/>
  <c r="J18" i="11"/>
  <c r="J17" i="11"/>
  <c r="J16" i="11"/>
  <c r="J15" i="11"/>
  <c r="J14" i="11"/>
  <c r="J13" i="11"/>
  <c r="J12" i="11"/>
  <c r="J11" i="11"/>
  <c r="J10" i="11"/>
  <c r="J9" i="11"/>
  <c r="J8" i="11"/>
  <c r="J23" i="11"/>
  <c r="J22" i="11"/>
  <c r="J31" i="11"/>
  <c r="J30" i="11"/>
  <c r="J29" i="11"/>
  <c r="J28" i="11"/>
  <c r="J27" i="11"/>
  <c r="J26" i="11"/>
  <c r="J25" i="11"/>
  <c r="J44" i="11"/>
  <c r="J43" i="11"/>
  <c r="J42" i="11"/>
  <c r="J41" i="11"/>
  <c r="J40" i="11"/>
  <c r="J39" i="11"/>
  <c r="J38" i="11"/>
  <c r="J37" i="11"/>
  <c r="J36" i="11"/>
  <c r="J35" i="11"/>
  <c r="J34" i="11"/>
  <c r="J33" i="11"/>
  <c r="J32" i="11"/>
  <c r="J61" i="11"/>
  <c r="J60" i="11"/>
  <c r="J59" i="11"/>
  <c r="J58" i="11"/>
  <c r="J57" i="11"/>
  <c r="J56" i="11"/>
  <c r="J55" i="11"/>
  <c r="J54" i="11"/>
  <c r="J53" i="11"/>
  <c r="J52" i="11"/>
  <c r="J51" i="11"/>
  <c r="J50" i="11"/>
  <c r="J49" i="11"/>
  <c r="J48" i="11"/>
  <c r="J47" i="11"/>
  <c r="J46" i="11"/>
  <c r="J45" i="11"/>
  <c r="J72" i="11"/>
  <c r="J71" i="11"/>
  <c r="J70" i="11"/>
  <c r="J69" i="11"/>
  <c r="J68" i="11"/>
  <c r="J67" i="11"/>
  <c r="J66" i="11"/>
  <c r="J65" i="11"/>
  <c r="J64" i="11"/>
  <c r="J63" i="11"/>
  <c r="J62"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110" i="11"/>
  <c r="J109" i="11"/>
  <c r="J108" i="11"/>
  <c r="J107" i="11"/>
  <c r="J106" i="11"/>
  <c r="J105" i="11"/>
  <c r="J104" i="11"/>
  <c r="J103" i="11"/>
  <c r="J120" i="11"/>
  <c r="J119" i="11"/>
  <c r="J118" i="11"/>
  <c r="J117" i="11"/>
  <c r="J116" i="11"/>
  <c r="J115" i="11"/>
  <c r="J114" i="11"/>
  <c r="J113" i="11"/>
  <c r="J112" i="11"/>
  <c r="J111" i="11"/>
  <c r="J123" i="11"/>
  <c r="J122" i="11"/>
  <c r="J121" i="11"/>
  <c r="J137" i="11"/>
  <c r="J136" i="11"/>
  <c r="J135" i="11"/>
  <c r="J134" i="11"/>
  <c r="J133" i="11"/>
  <c r="J132" i="11"/>
  <c r="J131" i="11"/>
  <c r="J130" i="11"/>
  <c r="J129" i="11"/>
  <c r="J128" i="11"/>
  <c r="J127" i="11"/>
  <c r="J126" i="11"/>
  <c r="J125" i="11"/>
  <c r="J124" i="11"/>
  <c r="J145" i="11"/>
  <c r="J144" i="11"/>
  <c r="J143" i="11"/>
  <c r="J142" i="11"/>
  <c r="J141" i="11"/>
  <c r="J140" i="11"/>
  <c r="J139" i="11"/>
  <c r="J138" i="11"/>
  <c r="J150" i="11"/>
  <c r="J149" i="11"/>
  <c r="J148" i="11"/>
  <c r="J147" i="11"/>
  <c r="J146" i="11"/>
  <c r="J154" i="11"/>
  <c r="J153" i="11"/>
  <c r="J152" i="11"/>
  <c r="J151" i="11"/>
  <c r="J158" i="11"/>
  <c r="J157" i="11"/>
  <c r="J156" i="11"/>
  <c r="J155" i="11"/>
  <c r="J163" i="11"/>
  <c r="J162" i="11"/>
  <c r="J161" i="11"/>
  <c r="J160" i="11"/>
  <c r="J165" i="11"/>
  <c r="J164" i="11"/>
  <c r="J172" i="11"/>
  <c r="J171" i="11"/>
  <c r="J170" i="11"/>
  <c r="J169" i="11"/>
  <c r="J168" i="11"/>
  <c r="J167" i="11"/>
  <c r="J166" i="11"/>
  <c r="J174" i="11"/>
  <c r="J173" i="11"/>
  <c r="J176" i="11"/>
  <c r="J175" i="11"/>
  <c r="J180" i="11"/>
  <c r="J179" i="11"/>
  <c r="J178" i="11"/>
  <c r="J177" i="11"/>
  <c r="J187" i="11"/>
  <c r="J186" i="11"/>
  <c r="J185" i="11"/>
  <c r="J184" i="11"/>
  <c r="J183" i="11"/>
  <c r="J182" i="11"/>
  <c r="J181" i="11"/>
  <c r="J192" i="11"/>
  <c r="J191" i="11"/>
  <c r="J190" i="11"/>
  <c r="J189" i="11"/>
  <c r="J188" i="11"/>
  <c r="J201" i="11"/>
  <c r="J200" i="11"/>
  <c r="J199" i="11"/>
  <c r="J198" i="11"/>
  <c r="J197" i="11"/>
  <c r="J196" i="11"/>
  <c r="J195" i="11"/>
  <c r="J194" i="11"/>
  <c r="J193" i="11"/>
  <c r="J206" i="11"/>
  <c r="J205" i="11"/>
  <c r="J204" i="11"/>
  <c r="J203" i="11"/>
  <c r="J202" i="11"/>
  <c r="J208" i="11"/>
  <c r="J207" i="11"/>
  <c r="J210" i="11"/>
  <c r="J209" i="11"/>
  <c r="J213" i="11"/>
  <c r="J212" i="11"/>
  <c r="J211" i="11"/>
  <c r="J222" i="11"/>
  <c r="J221" i="11"/>
  <c r="J220" i="11"/>
  <c r="J219" i="11"/>
  <c r="J218" i="11"/>
  <c r="J217" i="11"/>
  <c r="J216" i="11"/>
  <c r="J215" i="11"/>
  <c r="J214" i="11"/>
  <c r="J224" i="11"/>
  <c r="J223" i="11"/>
  <c r="J226" i="11"/>
  <c r="J225" i="11"/>
  <c r="J229" i="11"/>
  <c r="J228" i="11"/>
  <c r="J227"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75" i="11"/>
  <c r="J274" i="11"/>
  <c r="J273" i="11"/>
  <c r="J272" i="11"/>
  <c r="J271" i="11"/>
  <c r="J270" i="11"/>
  <c r="J269" i="11"/>
  <c r="J268" i="11"/>
  <c r="J267" i="11"/>
  <c r="J266" i="11"/>
  <c r="J265" i="11"/>
  <c r="J264" i="11"/>
  <c r="J263" i="11"/>
  <c r="J278" i="11"/>
  <c r="J277" i="11"/>
  <c r="J276" i="11"/>
  <c r="J281" i="11"/>
  <c r="J280" i="11"/>
  <c r="J279" i="11"/>
  <c r="J293" i="11"/>
  <c r="J292" i="11"/>
  <c r="J291" i="11"/>
  <c r="J290" i="11"/>
  <c r="J289" i="11"/>
  <c r="J288" i="11"/>
  <c r="J287" i="11"/>
  <c r="J286" i="11"/>
  <c r="J285" i="11"/>
  <c r="J284" i="11"/>
  <c r="J283" i="11"/>
  <c r="J282" i="11"/>
  <c r="J296" i="11"/>
  <c r="J295" i="11"/>
  <c r="J294" i="11"/>
  <c r="J302" i="11"/>
  <c r="J301" i="11"/>
  <c r="J300" i="11"/>
  <c r="J299" i="11"/>
  <c r="J298" i="11"/>
  <c r="J305" i="11"/>
  <c r="J304" i="11"/>
  <c r="J307" i="11"/>
  <c r="J306" i="11"/>
  <c r="J310" i="11"/>
  <c r="J309" i="11"/>
  <c r="J312" i="11"/>
  <c r="J311" i="11"/>
  <c r="J314" i="11"/>
  <c r="J313" i="11"/>
  <c r="J320" i="11"/>
  <c r="J319" i="11"/>
  <c r="J318" i="11"/>
  <c r="J317" i="11"/>
  <c r="J316" i="11"/>
  <c r="J315" i="11"/>
  <c r="J325" i="11"/>
  <c r="J324" i="11"/>
  <c r="J323" i="11"/>
  <c r="J322" i="11"/>
  <c r="J321" i="11"/>
  <c r="J328" i="11"/>
  <c r="J327" i="11"/>
  <c r="J331" i="11"/>
  <c r="J330" i="11"/>
  <c r="J329" i="11"/>
  <c r="J333" i="11"/>
  <c r="J332" i="11"/>
  <c r="J340" i="11"/>
  <c r="J339" i="11"/>
  <c r="J338" i="11"/>
  <c r="J337" i="11"/>
  <c r="J342" i="11"/>
  <c r="J341" i="11"/>
  <c r="J344" i="11"/>
  <c r="J343" i="11"/>
  <c r="J352" i="11"/>
  <c r="J351" i="11"/>
  <c r="J350" i="11"/>
  <c r="J349" i="11"/>
  <c r="J348" i="11"/>
  <c r="J347" i="11"/>
  <c r="J346" i="11"/>
  <c r="J345" i="11"/>
  <c r="J358" i="11"/>
  <c r="J357" i="11"/>
  <c r="J356" i="11"/>
  <c r="J355" i="11"/>
  <c r="J354" i="11"/>
  <c r="J353" i="11"/>
  <c r="J364" i="11"/>
  <c r="J363" i="11"/>
  <c r="J362" i="11"/>
  <c r="J361" i="11"/>
  <c r="J360" i="11"/>
  <c r="J359" i="11"/>
  <c r="J374" i="11"/>
  <c r="J373" i="11"/>
  <c r="J372" i="11"/>
  <c r="J371" i="11"/>
  <c r="J370" i="11"/>
  <c r="J369" i="11"/>
  <c r="J368" i="11"/>
  <c r="J367" i="11"/>
  <c r="J366" i="11"/>
  <c r="J365" i="11"/>
  <c r="J385" i="11"/>
  <c r="J384" i="11"/>
  <c r="J383" i="11"/>
  <c r="J382" i="11"/>
  <c r="J381" i="11"/>
  <c r="J380" i="11"/>
  <c r="J379" i="11"/>
  <c r="J378" i="11"/>
  <c r="J377" i="11"/>
  <c r="J376" i="11"/>
  <c r="J375" i="11"/>
  <c r="J389" i="11"/>
  <c r="J388" i="11"/>
  <c r="J387" i="11"/>
  <c r="J386"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419" i="11"/>
  <c r="J418" i="11"/>
  <c r="J417" i="11"/>
  <c r="J427" i="11"/>
  <c r="J426" i="11"/>
  <c r="J425" i="11"/>
  <c r="J424" i="11"/>
  <c r="J423" i="11"/>
  <c r="J422" i="11"/>
  <c r="J421" i="11"/>
  <c r="J420" i="11"/>
  <c r="J436" i="11"/>
  <c r="J435" i="11"/>
  <c r="J434" i="11"/>
  <c r="J433" i="11"/>
  <c r="J432" i="11"/>
  <c r="J431" i="11"/>
  <c r="J430" i="11"/>
  <c r="J429" i="11"/>
  <c r="J428" i="11"/>
  <c r="J452" i="11"/>
  <c r="J451" i="11"/>
  <c r="J450" i="11"/>
  <c r="J449" i="11"/>
  <c r="J448" i="11"/>
  <c r="J447" i="11"/>
  <c r="J446" i="11"/>
  <c r="J445" i="11"/>
  <c r="J444" i="11"/>
  <c r="J443" i="11"/>
  <c r="J442" i="11"/>
  <c r="J441" i="11"/>
  <c r="J440" i="11"/>
  <c r="J439" i="11"/>
  <c r="J438" i="11"/>
  <c r="J437" i="11"/>
  <c r="J460" i="11"/>
  <c r="J459" i="11"/>
  <c r="J458" i="11"/>
  <c r="J457" i="11"/>
  <c r="J456" i="11"/>
  <c r="J455" i="11"/>
  <c r="J454" i="11"/>
  <c r="J453" i="11"/>
  <c r="J481" i="11"/>
  <c r="J480" i="11"/>
  <c r="J479" i="11"/>
  <c r="J478" i="11"/>
  <c r="J477" i="11"/>
  <c r="J476" i="11"/>
  <c r="J475" i="11"/>
  <c r="J474" i="11"/>
  <c r="J473" i="11"/>
  <c r="J472" i="11"/>
  <c r="J471" i="11"/>
  <c r="J470" i="11"/>
  <c r="J469" i="11"/>
  <c r="J468" i="11"/>
  <c r="J467" i="11"/>
  <c r="J466" i="11"/>
  <c r="J465" i="11"/>
  <c r="J464" i="11"/>
  <c r="J463" i="11"/>
  <c r="J462" i="11"/>
  <c r="J461" i="11"/>
  <c r="J485" i="11"/>
  <c r="J484" i="11"/>
  <c r="J483" i="11"/>
  <c r="J482" i="11"/>
  <c r="J488" i="11"/>
  <c r="J487"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546" i="11"/>
  <c r="J545" i="11"/>
  <c r="J544" i="11"/>
  <c r="J543" i="11"/>
  <c r="J542" i="11"/>
  <c r="J541" i="11"/>
  <c r="J540" i="11"/>
  <c r="J539" i="11"/>
  <c r="J538" i="11"/>
  <c r="J537" i="11"/>
  <c r="J536" i="11"/>
  <c r="J535" i="11"/>
  <c r="J534" i="11"/>
  <c r="J533" i="11"/>
  <c r="J532" i="11"/>
  <c r="J531" i="11"/>
  <c r="J530" i="11"/>
  <c r="J529" i="11"/>
  <c r="J528" i="11"/>
  <c r="J527" i="11"/>
  <c r="J526" i="11"/>
  <c r="J551" i="11"/>
  <c r="J550" i="11"/>
  <c r="J549" i="11"/>
  <c r="J548" i="11"/>
  <c r="J547" i="11"/>
  <c r="J553" i="11"/>
  <c r="J552" i="11"/>
  <c r="J556" i="11"/>
  <c r="J555" i="11"/>
  <c r="J554" i="11"/>
  <c r="J565" i="11"/>
  <c r="J564" i="11"/>
  <c r="J563" i="11"/>
  <c r="J562" i="11"/>
  <c r="J561" i="11"/>
  <c r="J560" i="11"/>
  <c r="J559" i="11"/>
  <c r="J558" i="11"/>
  <c r="J557" i="11"/>
  <c r="J576" i="11"/>
  <c r="J575" i="11"/>
  <c r="J574" i="11"/>
  <c r="J573" i="11"/>
  <c r="J572" i="11"/>
  <c r="J571" i="11"/>
  <c r="J570" i="11"/>
  <c r="J569" i="11"/>
  <c r="J568" i="11"/>
  <c r="J567" i="11"/>
  <c r="J566" i="11"/>
  <c r="J578" i="11"/>
  <c r="J577" i="11"/>
  <c r="J583" i="11"/>
  <c r="J582" i="11"/>
  <c r="J581" i="11"/>
  <c r="J580" i="11"/>
  <c r="J587" i="11"/>
  <c r="J586" i="11"/>
  <c r="J585" i="11"/>
  <c r="J584" i="11"/>
  <c r="J590" i="11"/>
  <c r="J589" i="11"/>
  <c r="J588" i="11"/>
  <c r="J593" i="11"/>
  <c r="J592" i="11"/>
  <c r="J591" i="11"/>
  <c r="J597" i="11"/>
  <c r="J596" i="11"/>
  <c r="J595" i="11"/>
  <c r="J614" i="11"/>
  <c r="J613" i="11"/>
  <c r="J612" i="11"/>
  <c r="J611" i="11"/>
  <c r="J610" i="11"/>
  <c r="J609" i="11"/>
  <c r="J608" i="11"/>
  <c r="J607" i="11"/>
  <c r="J606" i="11"/>
  <c r="J605" i="11"/>
  <c r="J604" i="11"/>
  <c r="J603" i="11"/>
  <c r="J602" i="11"/>
  <c r="J601" i="11"/>
  <c r="J600" i="11"/>
  <c r="J599" i="11"/>
  <c r="J598" i="11"/>
  <c r="J617" i="11"/>
  <c r="J616" i="11"/>
  <c r="J615" i="11"/>
  <c r="J637" i="11"/>
  <c r="J636" i="11"/>
  <c r="J635" i="11"/>
  <c r="J634" i="11"/>
  <c r="J633" i="11"/>
  <c r="J632" i="11"/>
  <c r="J631" i="11"/>
  <c r="J630" i="11"/>
  <c r="J629" i="11"/>
  <c r="J628" i="11"/>
  <c r="J627" i="11"/>
  <c r="J626" i="11"/>
  <c r="J625" i="11"/>
  <c r="J624" i="11"/>
  <c r="J623" i="11"/>
  <c r="J622" i="11"/>
  <c r="J621" i="11"/>
  <c r="J620" i="11"/>
  <c r="J619" i="11"/>
  <c r="J618" i="11"/>
  <c r="J646" i="11"/>
  <c r="J645" i="11"/>
  <c r="J644" i="11"/>
  <c r="J643" i="11"/>
  <c r="J642" i="11"/>
  <c r="J641" i="11"/>
  <c r="J640" i="11"/>
  <c r="J639" i="11"/>
  <c r="J638" i="11"/>
  <c r="J653" i="11"/>
  <c r="J652" i="11"/>
  <c r="J651" i="11"/>
  <c r="J650" i="11"/>
  <c r="J649" i="11"/>
  <c r="J648" i="11"/>
  <c r="J647" i="11"/>
  <c r="J658" i="11"/>
  <c r="J657" i="11"/>
  <c r="J656" i="11"/>
  <c r="J655" i="11"/>
  <c r="J654" i="11"/>
  <c r="J661" i="11"/>
  <c r="J660" i="11"/>
  <c r="J659" i="11"/>
  <c r="J664" i="11"/>
  <c r="J663" i="11"/>
  <c r="J662" i="11"/>
  <c r="J667" i="11"/>
  <c r="J666" i="11"/>
  <c r="J665" i="11"/>
  <c r="J675" i="11"/>
  <c r="J674" i="11"/>
  <c r="J673" i="11"/>
  <c r="J672" i="11"/>
  <c r="J671" i="11"/>
  <c r="J670" i="11"/>
  <c r="J669" i="11"/>
  <c r="J668" i="11"/>
  <c r="J678" i="11"/>
  <c r="J677" i="11"/>
  <c r="J676" i="11"/>
  <c r="J681" i="11"/>
  <c r="J680" i="11"/>
  <c r="J686" i="11"/>
  <c r="J685" i="11"/>
  <c r="J684" i="11"/>
  <c r="J683" i="11"/>
  <c r="J691" i="11"/>
  <c r="J690" i="11"/>
  <c r="J689" i="11"/>
  <c r="J688" i="11"/>
  <c r="J687" i="11"/>
  <c r="J704" i="11"/>
  <c r="J703" i="11"/>
  <c r="J702" i="11"/>
  <c r="J701" i="11"/>
  <c r="J700" i="11"/>
  <c r="J699" i="11"/>
  <c r="J698" i="11"/>
  <c r="J697" i="11"/>
  <c r="J696" i="11"/>
  <c r="J695" i="11"/>
  <c r="J694" i="11"/>
  <c r="J693" i="11"/>
  <c r="J692" i="11"/>
  <c r="J710" i="11"/>
  <c r="J709" i="11"/>
  <c r="J708" i="11"/>
  <c r="J707" i="11"/>
  <c r="J706" i="11"/>
  <c r="J705" i="11"/>
  <c r="J713" i="11"/>
  <c r="J712" i="11"/>
  <c r="J711" i="11"/>
  <c r="J717" i="11"/>
  <c r="J716" i="11"/>
  <c r="J715" i="11"/>
  <c r="J714"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88" i="11"/>
  <c r="J787" i="11"/>
  <c r="J786" i="11"/>
  <c r="J785" i="11"/>
  <c r="J784" i="11"/>
  <c r="J783" i="11"/>
  <c r="J790" i="11"/>
  <c r="J789" i="11"/>
  <c r="J793" i="11"/>
  <c r="J792" i="11"/>
  <c r="J791" i="11"/>
  <c r="J805" i="11"/>
  <c r="J804" i="11"/>
  <c r="J803" i="11"/>
  <c r="J802" i="11"/>
  <c r="J801" i="11"/>
  <c r="J800" i="11"/>
  <c r="J799" i="11"/>
  <c r="J798" i="11"/>
  <c r="J797" i="11"/>
  <c r="J796" i="11"/>
  <c r="J795" i="11"/>
  <c r="J794" i="11"/>
  <c r="J814" i="11"/>
  <c r="J813" i="11"/>
  <c r="J812" i="11"/>
  <c r="J811" i="11"/>
  <c r="J810" i="11"/>
  <c r="J809" i="11"/>
  <c r="J808" i="11"/>
  <c r="J807" i="11"/>
  <c r="J806"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905" i="11"/>
  <c r="J904" i="11"/>
  <c r="J903" i="11"/>
  <c r="J902" i="11"/>
  <c r="J901" i="11"/>
  <c r="J900" i="11"/>
  <c r="J924" i="11"/>
  <c r="J923" i="11"/>
  <c r="J922" i="11"/>
  <c r="J921" i="11"/>
  <c r="J920" i="11"/>
  <c r="J919" i="11"/>
  <c r="J918" i="11"/>
  <c r="J917" i="11"/>
  <c r="J916" i="11"/>
  <c r="J915" i="11"/>
  <c r="J914" i="11"/>
  <c r="J913" i="11"/>
  <c r="J912" i="11"/>
  <c r="J911" i="11"/>
  <c r="J910" i="11"/>
  <c r="J909" i="11"/>
  <c r="J908" i="11"/>
  <c r="J907" i="11"/>
  <c r="J906" i="11"/>
  <c r="J945" i="11"/>
  <c r="J944" i="11"/>
  <c r="J943" i="11"/>
  <c r="J942" i="11"/>
  <c r="J941" i="11"/>
  <c r="J940" i="11"/>
  <c r="J939" i="11"/>
  <c r="J938" i="11"/>
  <c r="J937" i="11"/>
  <c r="J936" i="11"/>
  <c r="J935" i="11"/>
  <c r="J934" i="11"/>
  <c r="J933" i="11"/>
  <c r="J932" i="11"/>
  <c r="J931" i="11"/>
  <c r="J930" i="11"/>
  <c r="J929" i="11"/>
  <c r="J928" i="11"/>
  <c r="J927" i="11"/>
  <c r="J926" i="11"/>
  <c r="J925" i="11"/>
  <c r="J954" i="11"/>
  <c r="J953" i="11"/>
  <c r="J952" i="11"/>
  <c r="J951" i="11"/>
  <c r="J950" i="11"/>
  <c r="J949" i="11"/>
  <c r="J948" i="11"/>
  <c r="J947" i="11"/>
  <c r="J946" i="11"/>
  <c r="J969" i="11"/>
  <c r="J968" i="11"/>
  <c r="J967" i="11"/>
  <c r="J966" i="11"/>
  <c r="J965" i="11"/>
  <c r="J964" i="11"/>
  <c r="J963" i="11"/>
  <c r="J962" i="11"/>
  <c r="J961" i="11"/>
  <c r="J960" i="11"/>
  <c r="J959" i="11"/>
  <c r="J958" i="11"/>
  <c r="J957" i="11"/>
  <c r="J956" i="11"/>
  <c r="J971" i="11"/>
  <c r="J970" i="11"/>
  <c r="J978" i="11"/>
  <c r="J977" i="11"/>
  <c r="J976" i="11"/>
  <c r="J975" i="11"/>
  <c r="J974" i="11"/>
  <c r="J973" i="11"/>
  <c r="J972" i="11"/>
  <c r="J983" i="11"/>
  <c r="J982" i="11"/>
  <c r="J981" i="11"/>
  <c r="J980" i="11"/>
  <c r="J979" i="11"/>
  <c r="J986" i="11"/>
  <c r="J985" i="11"/>
  <c r="J992" i="11"/>
  <c r="J991" i="11"/>
  <c r="J990" i="11"/>
  <c r="J989" i="11"/>
  <c r="J988" i="11"/>
  <c r="J996" i="11"/>
  <c r="J995" i="11"/>
  <c r="J994" i="11"/>
  <c r="J993" i="11"/>
  <c r="J998" i="11"/>
  <c r="J997" i="11"/>
  <c r="J1001" i="11"/>
  <c r="J1000" i="11"/>
  <c r="J1005" i="11"/>
  <c r="J1004" i="11"/>
  <c r="J1003" i="11"/>
  <c r="J1009" i="11"/>
  <c r="J1008" i="11"/>
  <c r="J1007" i="11"/>
  <c r="J1006" i="11"/>
  <c r="J1017" i="11"/>
  <c r="J1016" i="11"/>
  <c r="J1015" i="11"/>
  <c r="J1014" i="11"/>
  <c r="J1013" i="11"/>
  <c r="J1012" i="11"/>
  <c r="J1011" i="11"/>
  <c r="J1010" i="11"/>
  <c r="J1025" i="11"/>
  <c r="J1024" i="11"/>
  <c r="J1023" i="11"/>
  <c r="J1022" i="11"/>
  <c r="J1021" i="11"/>
  <c r="J1020" i="11"/>
  <c r="J1019" i="11"/>
  <c r="J1018" i="11"/>
  <c r="J1028" i="11"/>
  <c r="J1027" i="11"/>
  <c r="J1026" i="11"/>
  <c r="J1030" i="11"/>
  <c r="J1029" i="11"/>
  <c r="J1035" i="11"/>
  <c r="J1034" i="11"/>
  <c r="J1033" i="11"/>
  <c r="J1032" i="11"/>
  <c r="J1031" i="11"/>
  <c r="J1037" i="11"/>
  <c r="J1036" i="11"/>
  <c r="J1042" i="11"/>
  <c r="J1041" i="11"/>
  <c r="J1044" i="11"/>
  <c r="J1043" i="11"/>
  <c r="J1046" i="11"/>
  <c r="J1045" i="11"/>
  <c r="J1048" i="11"/>
  <c r="J1047" i="11"/>
  <c r="J1050" i="11"/>
  <c r="J1049" i="11"/>
  <c r="J1086" i="11"/>
  <c r="J1085" i="11"/>
  <c r="J1084" i="11"/>
  <c r="J1083" i="11"/>
  <c r="J1082" i="11"/>
  <c r="J1081" i="11"/>
  <c r="J1080" i="11"/>
  <c r="J1079" i="11"/>
  <c r="J1078" i="11"/>
  <c r="J1077" i="11"/>
  <c r="J1076" i="11"/>
  <c r="J1075" i="11"/>
  <c r="J1074" i="11"/>
  <c r="J1073" i="11"/>
  <c r="J1072" i="11"/>
  <c r="J1071" i="11"/>
  <c r="J1070" i="11"/>
  <c r="J1069" i="11"/>
  <c r="J1068" i="11"/>
  <c r="J1067" i="11"/>
  <c r="J1066" i="11"/>
  <c r="J1065" i="11"/>
  <c r="J1064" i="11"/>
  <c r="J1063" i="11"/>
  <c r="J1062" i="11"/>
  <c r="J1061" i="11"/>
  <c r="J1060" i="11"/>
  <c r="J1059" i="11"/>
  <c r="J1058" i="11"/>
  <c r="J1057" i="11"/>
  <c r="J1056" i="11"/>
  <c r="J1055" i="11"/>
  <c r="J1054" i="11"/>
  <c r="J1053" i="11"/>
  <c r="J1052" i="11"/>
  <c r="J1089" i="11"/>
  <c r="J1088" i="11"/>
  <c r="J1087" i="11"/>
  <c r="J1099" i="11"/>
  <c r="J1098" i="11"/>
  <c r="J1097" i="11"/>
  <c r="J1096" i="11"/>
  <c r="J1095" i="11"/>
  <c r="J1094" i="11"/>
  <c r="J1093" i="11"/>
  <c r="J1092" i="11"/>
  <c r="J1091" i="11"/>
  <c r="J1090" i="11"/>
  <c r="J1116" i="11"/>
  <c r="J1115" i="11"/>
  <c r="J1114" i="11"/>
  <c r="J1113" i="11"/>
  <c r="J1112" i="11"/>
  <c r="J1111" i="11"/>
  <c r="J1110" i="11"/>
  <c r="J1109" i="11"/>
  <c r="J1108" i="11"/>
  <c r="J1107" i="11"/>
  <c r="J1106" i="11"/>
  <c r="J1105" i="11"/>
  <c r="J1104" i="11"/>
  <c r="J1103" i="11"/>
  <c r="J1102" i="11"/>
  <c r="J1101" i="11"/>
  <c r="J1100" i="11"/>
  <c r="J1171" i="11"/>
  <c r="J1170" i="11"/>
  <c r="J1169" i="11"/>
  <c r="J1168" i="11"/>
  <c r="J1167" i="11"/>
  <c r="J1166" i="11"/>
  <c r="J1165" i="11"/>
  <c r="J1164" i="11"/>
  <c r="J1163" i="11"/>
  <c r="J1162" i="11"/>
  <c r="J1161" i="11"/>
  <c r="J1160" i="11"/>
  <c r="J1159" i="11"/>
  <c r="J1158" i="11"/>
  <c r="J1157" i="11"/>
  <c r="J1156" i="11"/>
  <c r="J1155" i="11"/>
  <c r="J1154" i="11"/>
  <c r="J1153" i="11"/>
  <c r="J1152" i="11"/>
  <c r="J1151" i="11"/>
  <c r="J1150" i="11"/>
  <c r="J1149" i="11"/>
  <c r="J1148" i="11"/>
  <c r="J1147" i="11"/>
  <c r="J1146" i="11"/>
  <c r="J1145" i="11"/>
  <c r="J1144" i="11"/>
  <c r="J1143" i="11"/>
  <c r="J1142" i="11"/>
  <c r="J1141" i="11"/>
  <c r="J1140" i="11"/>
  <c r="J1139" i="11"/>
  <c r="J1138" i="11"/>
  <c r="J1137" i="11"/>
  <c r="J1136" i="11"/>
  <c r="J1135" i="11"/>
  <c r="J1134" i="11"/>
  <c r="J1133" i="11"/>
  <c r="J1132" i="11"/>
  <c r="J1131" i="11"/>
  <c r="J1130" i="11"/>
  <c r="J1129" i="11"/>
  <c r="J1128" i="11"/>
  <c r="J1127" i="11"/>
  <c r="J1126" i="11"/>
  <c r="J1125" i="11"/>
  <c r="J1124" i="11"/>
  <c r="J1123" i="11"/>
  <c r="J1122" i="11"/>
  <c r="J1121" i="11"/>
  <c r="J1120" i="11"/>
  <c r="J1119" i="11"/>
  <c r="J1118" i="11"/>
  <c r="J1117" i="11"/>
  <c r="J1178" i="11"/>
  <c r="J1177" i="11"/>
  <c r="J1176" i="11"/>
  <c r="J1175" i="11"/>
  <c r="J1174" i="11"/>
  <c r="J1173" i="11"/>
  <c r="J1172" i="11"/>
  <c r="J1180" i="11"/>
  <c r="J1179" i="11"/>
  <c r="J1186" i="11"/>
  <c r="J1185" i="11"/>
  <c r="J1184" i="11"/>
  <c r="J1183" i="11"/>
  <c r="J1189" i="11"/>
  <c r="J1188" i="11"/>
  <c r="J1187" i="11"/>
  <c r="J1193" i="11"/>
  <c r="J1192" i="11"/>
  <c r="J1191" i="11"/>
  <c r="J1190" i="11"/>
  <c r="J1196" i="11"/>
  <c r="J1195" i="11"/>
  <c r="J1194" i="11"/>
  <c r="J1205" i="11"/>
  <c r="J1204" i="11"/>
  <c r="J1203" i="11"/>
  <c r="J1202" i="11"/>
  <c r="J1201" i="11"/>
  <c r="J1200" i="11"/>
  <c r="J1199" i="11"/>
  <c r="J1198" i="11"/>
  <c r="J1197" i="11"/>
  <c r="J1208" i="11"/>
  <c r="J1207" i="11"/>
  <c r="J1206" i="11"/>
  <c r="J1217" i="11"/>
  <c r="J1216" i="11"/>
  <c r="J1215" i="11"/>
  <c r="J1214" i="11"/>
  <c r="J1213" i="11"/>
  <c r="J1212" i="11"/>
  <c r="J1211" i="11"/>
  <c r="J1210" i="11"/>
  <c r="J1209" i="11"/>
  <c r="J1221" i="11"/>
  <c r="J1220" i="11"/>
  <c r="J1219" i="11"/>
  <c r="J1218" i="11"/>
  <c r="J1223" i="11"/>
  <c r="J1222" i="11"/>
  <c r="J1230" i="11"/>
  <c r="J1229" i="11"/>
  <c r="J1228" i="11"/>
  <c r="J1227" i="11"/>
  <c r="J1226" i="11"/>
  <c r="J1225" i="11"/>
  <c r="J1224" i="11"/>
  <c r="G1232" i="11"/>
  <c r="F1232" i="11"/>
  <c r="D66" i="10" l="1"/>
  <c r="C66" i="10"/>
  <c r="B66" i="10"/>
  <c r="G65" i="10"/>
  <c r="F65" i="10"/>
  <c r="G64" i="10"/>
  <c r="F64" i="10"/>
  <c r="G63" i="10"/>
  <c r="F63" i="10"/>
  <c r="G62" i="10"/>
  <c r="F62" i="10"/>
  <c r="G61" i="10"/>
  <c r="F61" i="10"/>
  <c r="G60" i="10"/>
  <c r="F60" i="10"/>
  <c r="G59" i="10"/>
  <c r="F59" i="10"/>
  <c r="G58" i="10"/>
  <c r="F58" i="10"/>
  <c r="G57" i="10"/>
  <c r="F57" i="10"/>
  <c r="G56" i="10"/>
  <c r="F56" i="10"/>
  <c r="G55" i="10"/>
  <c r="F55" i="10"/>
  <c r="G54" i="10"/>
  <c r="F54" i="10"/>
  <c r="G53" i="10"/>
  <c r="F53" i="10"/>
  <c r="G52" i="10"/>
  <c r="F52" i="10"/>
  <c r="G51" i="10"/>
  <c r="F51" i="10"/>
  <c r="G50" i="10"/>
  <c r="F50" i="10"/>
  <c r="G49" i="10"/>
  <c r="F49" i="10"/>
  <c r="G48" i="10"/>
  <c r="F48" i="10"/>
  <c r="G47" i="10"/>
  <c r="F47" i="10"/>
  <c r="G46" i="10"/>
  <c r="G66" i="10" s="1"/>
  <c r="F46" i="10"/>
  <c r="F45" i="10"/>
  <c r="D42" i="10"/>
  <c r="C42" i="10"/>
  <c r="C69" i="10" s="1"/>
  <c r="B42" i="10"/>
  <c r="B69" i="10" s="1"/>
  <c r="G41" i="10"/>
  <c r="F41" i="10"/>
  <c r="G40" i="10"/>
  <c r="F40" i="10"/>
  <c r="G39" i="10"/>
  <c r="F39" i="10"/>
  <c r="G38" i="10"/>
  <c r="F38" i="10"/>
  <c r="G37" i="10"/>
  <c r="F37" i="10"/>
  <c r="G36" i="10"/>
  <c r="F36" i="10"/>
  <c r="G35" i="10"/>
  <c r="F35" i="10"/>
  <c r="G34" i="10"/>
  <c r="F34" i="10"/>
  <c r="G33" i="10"/>
  <c r="F33" i="10"/>
  <c r="G32" i="10"/>
  <c r="G42" i="10" s="1"/>
  <c r="G69" i="10" s="1"/>
  <c r="F32" i="10"/>
  <c r="G27" i="10"/>
  <c r="F27" i="10"/>
  <c r="C27" i="10"/>
  <c r="B27" i="10"/>
  <c r="G26" i="10"/>
  <c r="F26" i="10"/>
  <c r="D26" i="10"/>
  <c r="C26" i="10"/>
  <c r="B26" i="10"/>
  <c r="G25" i="10"/>
  <c r="F25" i="10"/>
  <c r="D25" i="10"/>
  <c r="C25" i="10"/>
  <c r="B25" i="10"/>
  <c r="G24" i="10"/>
  <c r="F24" i="10"/>
  <c r="D24" i="10"/>
  <c r="C24" i="10"/>
  <c r="B24" i="10"/>
  <c r="G23" i="10"/>
  <c r="F23" i="10"/>
  <c r="D23" i="10"/>
  <c r="C23" i="10"/>
  <c r="B23" i="10"/>
  <c r="G22" i="10"/>
  <c r="F22" i="10"/>
  <c r="D22" i="10"/>
  <c r="C22" i="10"/>
  <c r="B22" i="10"/>
  <c r="G21" i="10"/>
  <c r="F21" i="10"/>
  <c r="D21" i="10"/>
  <c r="C21" i="10"/>
  <c r="B21" i="10"/>
  <c r="G20" i="10"/>
  <c r="F20" i="10"/>
  <c r="D20" i="10"/>
  <c r="C20" i="10"/>
  <c r="B20" i="10"/>
  <c r="G19" i="10"/>
  <c r="F19" i="10"/>
  <c r="D19" i="10"/>
  <c r="C19" i="10"/>
  <c r="B19" i="10"/>
  <c r="G18" i="10"/>
  <c r="F18" i="10"/>
  <c r="D18" i="10"/>
  <c r="C18" i="10"/>
  <c r="B18" i="10"/>
  <c r="G17" i="10"/>
  <c r="F17" i="10"/>
  <c r="D17" i="10"/>
  <c r="C17" i="10"/>
  <c r="B17" i="10"/>
  <c r="G16" i="10"/>
  <c r="F16" i="10"/>
  <c r="D16" i="10"/>
  <c r="C16" i="10"/>
  <c r="B16" i="10"/>
  <c r="G15" i="10"/>
  <c r="F15" i="10"/>
  <c r="D15" i="10"/>
  <c r="C15" i="10"/>
  <c r="B15" i="10"/>
  <c r="G14" i="10"/>
  <c r="F14" i="10"/>
  <c r="D14" i="10"/>
  <c r="C14" i="10"/>
  <c r="B14" i="10"/>
  <c r="G13" i="10"/>
  <c r="F13" i="10"/>
  <c r="D13" i="10"/>
  <c r="C13" i="10"/>
  <c r="B13" i="10"/>
  <c r="G12" i="10"/>
  <c r="F12" i="10"/>
  <c r="D12" i="10"/>
  <c r="C12" i="10"/>
  <c r="B12" i="10"/>
  <c r="G11" i="10"/>
  <c r="F11" i="10"/>
  <c r="D11" i="10"/>
  <c r="C11" i="10"/>
  <c r="B11" i="10"/>
  <c r="G10" i="10"/>
  <c r="F10" i="10"/>
  <c r="D10" i="10"/>
  <c r="C10" i="10"/>
  <c r="B10" i="10"/>
  <c r="G9" i="10"/>
  <c r="F9" i="10"/>
  <c r="D9" i="10"/>
  <c r="C9" i="10"/>
  <c r="B9" i="10"/>
  <c r="G8" i="10"/>
  <c r="F8" i="10"/>
  <c r="D8" i="10"/>
  <c r="C8" i="10"/>
  <c r="B8" i="10"/>
  <c r="G7" i="10"/>
  <c r="F7" i="10"/>
  <c r="D7" i="10"/>
  <c r="C7" i="10"/>
  <c r="B7" i="10"/>
  <c r="G6" i="10"/>
  <c r="F6" i="10"/>
  <c r="D6" i="10"/>
  <c r="C6" i="10"/>
  <c r="B6" i="10"/>
  <c r="G5" i="10"/>
  <c r="F5" i="10"/>
  <c r="D5" i="10"/>
  <c r="C5" i="10"/>
  <c r="B5" i="10"/>
  <c r="G4" i="10"/>
  <c r="F4" i="10"/>
  <c r="D4" i="10"/>
  <c r="C4" i="10"/>
  <c r="B4" i="10"/>
  <c r="D42" i="7"/>
  <c r="C42" i="7"/>
  <c r="B42" i="7"/>
  <c r="E42" i="7" s="1"/>
  <c r="G41" i="7"/>
  <c r="F41" i="7"/>
  <c r="G40" i="7"/>
  <c r="F40" i="7"/>
  <c r="G39" i="7"/>
  <c r="F39" i="7"/>
  <c r="G38" i="7"/>
  <c r="F38" i="7"/>
  <c r="G37" i="7"/>
  <c r="F37" i="7"/>
  <c r="G36" i="7"/>
  <c r="F36" i="7"/>
  <c r="G35" i="7"/>
  <c r="F35" i="7"/>
  <c r="G34" i="7"/>
  <c r="F34" i="7"/>
  <c r="G33" i="7"/>
  <c r="F33" i="7"/>
  <c r="G32" i="7"/>
  <c r="F32" i="7"/>
  <c r="G27" i="7"/>
  <c r="F27" i="7"/>
  <c r="D27" i="7"/>
  <c r="C27" i="7"/>
  <c r="B27" i="7"/>
  <c r="G26" i="7"/>
  <c r="F26" i="7"/>
  <c r="D26" i="7"/>
  <c r="C26" i="7"/>
  <c r="B26" i="7"/>
  <c r="G25" i="7"/>
  <c r="F25" i="7"/>
  <c r="D25" i="7"/>
  <c r="C25" i="7"/>
  <c r="B25" i="7"/>
  <c r="G24" i="7"/>
  <c r="F24" i="7"/>
  <c r="D24" i="7"/>
  <c r="C24" i="7"/>
  <c r="B24" i="7"/>
  <c r="G23" i="7"/>
  <c r="F23" i="7"/>
  <c r="D23" i="7"/>
  <c r="C23" i="7"/>
  <c r="B23" i="7"/>
  <c r="G22" i="7"/>
  <c r="F22" i="7"/>
  <c r="D22" i="7"/>
  <c r="C22" i="7"/>
  <c r="B22" i="7"/>
  <c r="G21" i="7"/>
  <c r="F21" i="7"/>
  <c r="D21" i="7"/>
  <c r="C21" i="7"/>
  <c r="B21" i="7"/>
  <c r="G20" i="7"/>
  <c r="F20" i="7"/>
  <c r="D20" i="7"/>
  <c r="C20" i="7"/>
  <c r="B20" i="7"/>
  <c r="G19" i="7"/>
  <c r="F19" i="7"/>
  <c r="D19" i="7"/>
  <c r="C19" i="7"/>
  <c r="B19" i="7"/>
  <c r="G18" i="7"/>
  <c r="F18" i="7"/>
  <c r="D18" i="7"/>
  <c r="C18" i="7"/>
  <c r="B18" i="7"/>
  <c r="G17" i="7"/>
  <c r="F17" i="7"/>
  <c r="D17" i="7"/>
  <c r="C17" i="7"/>
  <c r="B17" i="7"/>
  <c r="G16" i="7"/>
  <c r="F16" i="7"/>
  <c r="D16" i="7"/>
  <c r="C16" i="7"/>
  <c r="B16" i="7"/>
  <c r="G15" i="7"/>
  <c r="F15" i="7"/>
  <c r="D15" i="7"/>
  <c r="C15" i="7"/>
  <c r="B15" i="7"/>
  <c r="G14" i="7"/>
  <c r="F14" i="7"/>
  <c r="D14" i="7"/>
  <c r="C14" i="7"/>
  <c r="B14" i="7"/>
  <c r="G13" i="7"/>
  <c r="F13" i="7"/>
  <c r="D13" i="7"/>
  <c r="C13" i="7"/>
  <c r="B13" i="7"/>
  <c r="G12" i="7"/>
  <c r="F12" i="7"/>
  <c r="D12" i="7"/>
  <c r="C12" i="7"/>
  <c r="B12" i="7"/>
  <c r="G11" i="7"/>
  <c r="F11" i="7"/>
  <c r="D11" i="7"/>
  <c r="C11" i="7"/>
  <c r="B11" i="7"/>
  <c r="G10" i="7"/>
  <c r="F10" i="7"/>
  <c r="D10" i="7"/>
  <c r="C10" i="7"/>
  <c r="B10" i="7"/>
  <c r="G9" i="7"/>
  <c r="F9" i="7"/>
  <c r="D9" i="7"/>
  <c r="C9" i="7"/>
  <c r="B9" i="7"/>
  <c r="G8" i="7"/>
  <c r="F8" i="7"/>
  <c r="D8" i="7"/>
  <c r="C8" i="7"/>
  <c r="B8" i="7"/>
  <c r="G7" i="7"/>
  <c r="F7" i="7"/>
  <c r="D7" i="7"/>
  <c r="C7" i="7"/>
  <c r="B7" i="7"/>
  <c r="G6" i="7"/>
  <c r="F6" i="7"/>
  <c r="D6" i="7"/>
  <c r="C6" i="7"/>
  <c r="B6" i="7"/>
  <c r="G5" i="7"/>
  <c r="F5" i="7"/>
  <c r="D5" i="7"/>
  <c r="C5" i="7"/>
  <c r="B5" i="7"/>
  <c r="G4" i="7"/>
  <c r="F4" i="7"/>
  <c r="D4" i="7"/>
  <c r="C4" i="7"/>
  <c r="B4" i="7"/>
  <c r="D69" i="10" l="1"/>
  <c r="B29" i="10"/>
  <c r="B68" i="10" s="1"/>
  <c r="B29" i="7"/>
  <c r="F42" i="7"/>
  <c r="F66" i="10"/>
  <c r="G42" i="7"/>
  <c r="D29" i="10"/>
  <c r="D68" i="10" s="1"/>
  <c r="C29" i="7"/>
  <c r="D29" i="7"/>
  <c r="C12" i="8" s="1"/>
  <c r="D12" i="8" s="1"/>
  <c r="F29" i="10"/>
  <c r="C9" i="8" s="1"/>
  <c r="D9" i="8" s="1"/>
  <c r="C29" i="10"/>
  <c r="C68" i="10" s="1"/>
  <c r="G29" i="10"/>
  <c r="G68" i="10" s="1"/>
  <c r="F42" i="10"/>
  <c r="F29" i="7"/>
  <c r="G29" i="7"/>
  <c r="C8" i="8" s="1"/>
  <c r="F68" i="10"/>
  <c r="F69" i="10"/>
  <c r="E69" i="10"/>
  <c r="E68" i="10"/>
  <c r="E29" i="7" l="1"/>
  <c r="H198" i="6"/>
  <c r="D205" i="5" s="1"/>
  <c r="H197" i="6"/>
  <c r="H196" i="6"/>
  <c r="H195" i="6"/>
  <c r="H194" i="6"/>
  <c r="H193" i="6"/>
  <c r="H192" i="6"/>
  <c r="H191" i="6"/>
  <c r="D198" i="5" s="1"/>
  <c r="H190" i="6"/>
  <c r="H189" i="6"/>
  <c r="H188" i="6"/>
  <c r="H187" i="6"/>
  <c r="D194" i="5" s="1"/>
  <c r="H186" i="6"/>
  <c r="D193" i="5" s="1"/>
  <c r="H185" i="6"/>
  <c r="H184" i="6"/>
  <c r="H183" i="6"/>
  <c r="H182" i="6"/>
  <c r="H181" i="6"/>
  <c r="H180" i="6"/>
  <c r="H179" i="6"/>
  <c r="H178" i="6"/>
  <c r="H177" i="6"/>
  <c r="H176" i="6"/>
  <c r="H175" i="6"/>
  <c r="H174" i="6"/>
  <c r="H173" i="6"/>
  <c r="H172" i="6"/>
  <c r="H171" i="6"/>
  <c r="H170" i="6"/>
  <c r="H169" i="6"/>
  <c r="H168" i="6"/>
  <c r="H167" i="6"/>
  <c r="H166" i="6"/>
  <c r="H165" i="6"/>
  <c r="H164" i="6"/>
  <c r="H163" i="6"/>
  <c r="D170" i="5" s="1"/>
  <c r="H162" i="6"/>
  <c r="H161" i="6"/>
  <c r="H160" i="6"/>
  <c r="H159" i="6"/>
  <c r="H158" i="6"/>
  <c r="H157" i="6"/>
  <c r="H156" i="6"/>
  <c r="H155" i="6"/>
  <c r="H154" i="6"/>
  <c r="H153" i="6"/>
  <c r="H152" i="6"/>
  <c r="H151" i="6"/>
  <c r="H150" i="6"/>
  <c r="H149" i="6"/>
  <c r="H148" i="6"/>
  <c r="D155" i="5" s="1"/>
  <c r="H147" i="6"/>
  <c r="H146" i="6"/>
  <c r="H145" i="6"/>
  <c r="H144" i="6"/>
  <c r="H143" i="6"/>
  <c r="H142" i="6"/>
  <c r="H141" i="6"/>
  <c r="H140" i="6"/>
  <c r="H139" i="6"/>
  <c r="H138" i="6"/>
  <c r="H137" i="6"/>
  <c r="H136" i="6"/>
  <c r="H135" i="6"/>
  <c r="H134" i="6"/>
  <c r="H133" i="6"/>
  <c r="H132" i="6"/>
  <c r="H131" i="6"/>
  <c r="H130" i="6"/>
  <c r="H129" i="6"/>
  <c r="H128" i="6"/>
  <c r="H127" i="6"/>
  <c r="H126" i="6"/>
  <c r="H125" i="6"/>
  <c r="D132" i="5" s="1"/>
  <c r="H124" i="6"/>
  <c r="H123" i="6"/>
  <c r="H122" i="6"/>
  <c r="H121" i="6"/>
  <c r="H120" i="6"/>
  <c r="H119" i="6"/>
  <c r="D126" i="5" s="1"/>
  <c r="H118" i="6"/>
  <c r="H117" i="6"/>
  <c r="H116" i="6"/>
  <c r="H115" i="6"/>
  <c r="H114" i="6"/>
  <c r="D121" i="5" s="1"/>
  <c r="H113" i="6"/>
  <c r="H112" i="6"/>
  <c r="H111" i="6"/>
  <c r="H110" i="6"/>
  <c r="H109" i="6"/>
  <c r="H108" i="6"/>
  <c r="H107" i="6"/>
  <c r="H106" i="6"/>
  <c r="H105" i="6"/>
  <c r="H104" i="6"/>
  <c r="D111" i="5" s="1"/>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D70" i="5" s="1"/>
  <c r="H62" i="6"/>
  <c r="H61" i="6"/>
  <c r="H60" i="6"/>
  <c r="H59" i="6"/>
  <c r="D66" i="5" s="1"/>
  <c r="H58" i="6"/>
  <c r="H57" i="6"/>
  <c r="H56" i="6"/>
  <c r="D63" i="5" s="1"/>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D30" i="5" s="1"/>
  <c r="H22" i="6"/>
  <c r="D29" i="5" s="1"/>
  <c r="H21" i="6"/>
  <c r="H20" i="6"/>
  <c r="H19" i="6"/>
  <c r="H18" i="6"/>
  <c r="H17" i="6"/>
  <c r="H16" i="6"/>
  <c r="D23" i="5" s="1"/>
  <c r="H15" i="6"/>
  <c r="H14" i="6"/>
  <c r="H13" i="6"/>
  <c r="D20" i="5" s="1"/>
  <c r="H12" i="6"/>
  <c r="D19" i="5" s="1"/>
  <c r="H11" i="6"/>
  <c r="H10" i="6"/>
  <c r="H9" i="6"/>
  <c r="D16" i="5" s="1"/>
  <c r="H8" i="6"/>
  <c r="H7" i="6"/>
  <c r="H6" i="6"/>
  <c r="H5" i="6"/>
  <c r="H4" i="6"/>
  <c r="H3" i="6"/>
  <c r="D10" i="5" s="1"/>
  <c r="H2" i="6"/>
  <c r="G66" i="5"/>
  <c r="G29" i="5"/>
  <c r="G205" i="5"/>
  <c r="G126" i="5"/>
  <c r="G10" i="5"/>
  <c r="G63" i="5"/>
  <c r="G16" i="5"/>
  <c r="G194" i="5"/>
  <c r="G20" i="5"/>
  <c r="G23" i="5"/>
  <c r="G111" i="5"/>
  <c r="G30" i="5"/>
  <c r="G198" i="5"/>
  <c r="G19" i="5"/>
  <c r="G121" i="5"/>
  <c r="G49" i="5"/>
  <c r="G155" i="5"/>
  <c r="G170" i="5"/>
  <c r="G132" i="5"/>
  <c r="G11" i="5"/>
  <c r="G15" i="5"/>
  <c r="G84" i="5"/>
  <c r="G43" i="5"/>
  <c r="G35" i="5"/>
  <c r="G25" i="5"/>
  <c r="G24" i="5"/>
  <c r="G18" i="5"/>
  <c r="G187" i="5"/>
  <c r="G120" i="5"/>
  <c r="G193" i="5"/>
  <c r="G169" i="5"/>
  <c r="G45" i="5"/>
  <c r="G22" i="5"/>
  <c r="G27" i="5"/>
  <c r="G26" i="5"/>
  <c r="G135" i="5"/>
  <c r="G42" i="5"/>
  <c r="G37" i="5"/>
  <c r="G70" i="5"/>
  <c r="G17" i="5"/>
  <c r="G28" i="5"/>
  <c r="G56" i="5"/>
  <c r="G48" i="5"/>
  <c r="G102" i="5"/>
  <c r="G101" i="5"/>
  <c r="G71" i="5"/>
  <c r="G65" i="5"/>
  <c r="G98" i="5"/>
  <c r="G73" i="5"/>
  <c r="G21" i="5"/>
  <c r="G188" i="5"/>
  <c r="G86" i="5"/>
  <c r="G105" i="5"/>
  <c r="G53" i="5"/>
  <c r="G139" i="5"/>
  <c r="G183" i="5"/>
  <c r="G33" i="5"/>
  <c r="G142" i="5"/>
  <c r="G161" i="5"/>
  <c r="G153" i="5"/>
  <c r="G168" i="5"/>
  <c r="G164" i="5"/>
  <c r="G174" i="5"/>
  <c r="G90" i="5"/>
  <c r="G41" i="5"/>
  <c r="G36" i="5"/>
  <c r="G88" i="5"/>
  <c r="G119" i="5"/>
  <c r="G130" i="5"/>
  <c r="G110" i="5"/>
  <c r="G92" i="5"/>
  <c r="G171" i="5"/>
  <c r="G78" i="5"/>
  <c r="G157" i="5"/>
  <c r="G195" i="5"/>
  <c r="G163" i="5"/>
  <c r="G13" i="5"/>
  <c r="G107" i="5"/>
  <c r="G91" i="5"/>
  <c r="G166" i="5"/>
  <c r="G58" i="5"/>
  <c r="G118" i="5"/>
  <c r="G61" i="5"/>
  <c r="G201" i="5"/>
  <c r="G79" i="5"/>
  <c r="G82" i="5"/>
  <c r="G99" i="5"/>
  <c r="G179" i="5"/>
  <c r="G47" i="5"/>
  <c r="G114" i="5"/>
  <c r="G51" i="5"/>
  <c r="G133" i="5"/>
  <c r="G31" i="5"/>
  <c r="G112" i="5"/>
  <c r="G189" i="5"/>
  <c r="G185" i="5"/>
  <c r="G12" i="5"/>
  <c r="G55" i="5"/>
  <c r="G97" i="5"/>
  <c r="G138" i="5"/>
  <c r="G128" i="5"/>
  <c r="G182" i="5"/>
  <c r="G136" i="5"/>
  <c r="G150" i="5"/>
  <c r="G191" i="5"/>
  <c r="G200" i="5"/>
  <c r="G74" i="5"/>
  <c r="G186" i="5"/>
  <c r="G196" i="5"/>
  <c r="G9" i="5"/>
  <c r="G148" i="5"/>
  <c r="G46" i="5"/>
  <c r="G62" i="5"/>
  <c r="G178" i="5"/>
  <c r="G72" i="5"/>
  <c r="G14" i="5"/>
  <c r="G76" i="5"/>
  <c r="G96" i="5"/>
  <c r="G115" i="5"/>
  <c r="G75" i="5"/>
  <c r="G57" i="5"/>
  <c r="G149" i="5"/>
  <c r="G50" i="5"/>
  <c r="G172" i="5"/>
  <c r="G123" i="5"/>
  <c r="G175" i="5"/>
  <c r="G67" i="5"/>
  <c r="G144" i="5"/>
  <c r="G156" i="5"/>
  <c r="G131" i="5"/>
  <c r="G117" i="5"/>
  <c r="G87" i="5"/>
  <c r="G106" i="5"/>
  <c r="G167" i="5"/>
  <c r="G180" i="5"/>
  <c r="G81" i="5"/>
  <c r="G109" i="5"/>
  <c r="G32" i="5"/>
  <c r="G83" i="5"/>
  <c r="G116" i="5"/>
  <c r="G176" i="5"/>
  <c r="G69" i="5"/>
  <c r="G159" i="5"/>
  <c r="G124" i="5"/>
  <c r="G40" i="5"/>
  <c r="G100" i="5"/>
  <c r="G34" i="5"/>
  <c r="G143" i="5"/>
  <c r="G113" i="5"/>
  <c r="G104" i="5"/>
  <c r="G39" i="5"/>
  <c r="G158" i="5"/>
  <c r="G95" i="5"/>
  <c r="G125" i="5"/>
  <c r="G181" i="5"/>
  <c r="G192" i="5"/>
  <c r="G147" i="5"/>
  <c r="G94" i="5"/>
  <c r="G77" i="5"/>
  <c r="G190" i="5"/>
  <c r="G197" i="5"/>
  <c r="G162" i="5"/>
  <c r="G38" i="5"/>
  <c r="G52" i="5"/>
  <c r="G108" i="5"/>
  <c r="G203" i="5"/>
  <c r="G64" i="5"/>
  <c r="G137" i="5"/>
  <c r="G103" i="5"/>
  <c r="G68" i="5"/>
  <c r="G89" i="5"/>
  <c r="G93" i="5"/>
  <c r="G129" i="5"/>
  <c r="G80" i="5"/>
  <c r="G60" i="5"/>
  <c r="G146" i="5"/>
  <c r="G145" i="5"/>
  <c r="G141" i="5"/>
  <c r="G54" i="5"/>
  <c r="G204" i="5"/>
  <c r="G151" i="5"/>
  <c r="G199" i="5"/>
  <c r="G134" i="5"/>
  <c r="G44" i="5"/>
  <c r="G202" i="5"/>
  <c r="G122" i="5"/>
  <c r="G59" i="5"/>
  <c r="G140" i="5"/>
  <c r="G173" i="5"/>
  <c r="G85" i="5"/>
  <c r="G184" i="5"/>
  <c r="G152" i="5"/>
  <c r="G154" i="5"/>
  <c r="G165" i="5"/>
  <c r="G177" i="5"/>
  <c r="G127" i="5"/>
  <c r="G160" i="5"/>
  <c r="F79" i="6"/>
  <c r="F86" i="5" s="1"/>
  <c r="F184" i="6"/>
  <c r="F191" i="5" s="1"/>
  <c r="F61" i="6"/>
  <c r="F68" i="5" s="1"/>
  <c r="F108" i="6"/>
  <c r="F115" i="5" s="1"/>
  <c r="F90" i="6"/>
  <c r="F97" i="5" s="1"/>
  <c r="F195" i="6"/>
  <c r="F202" i="5" s="1"/>
  <c r="F129" i="6"/>
  <c r="F136" i="5" s="1"/>
  <c r="F35" i="6"/>
  <c r="F42" i="5" s="1"/>
  <c r="F100" i="6"/>
  <c r="F107" i="5" s="1"/>
  <c r="F48" i="6"/>
  <c r="F55" i="5" s="1"/>
  <c r="F167" i="6"/>
  <c r="F174" i="5" s="1"/>
  <c r="F43" i="6"/>
  <c r="F50" i="5" s="1"/>
  <c r="F163" i="6"/>
  <c r="F170" i="5" s="1"/>
  <c r="F198" i="6"/>
  <c r="F205" i="5" s="1"/>
  <c r="F99" i="6"/>
  <c r="F106" i="5" s="1"/>
  <c r="F166" i="6"/>
  <c r="F173" i="5" s="1"/>
  <c r="F31" i="6"/>
  <c r="F38" i="5" s="1"/>
  <c r="F74" i="6"/>
  <c r="F81" i="5" s="1"/>
  <c r="F89" i="6"/>
  <c r="F96" i="5" s="1"/>
  <c r="F59" i="6"/>
  <c r="F66" i="5" s="1"/>
  <c r="F150" i="6"/>
  <c r="F157" i="5" s="1"/>
  <c r="F154" i="6"/>
  <c r="F161" i="5" s="1"/>
  <c r="F152" i="6"/>
  <c r="F159" i="5" s="1"/>
  <c r="F115" i="6"/>
  <c r="F122" i="5" s="1"/>
  <c r="F8" i="6"/>
  <c r="F15" i="5" s="1"/>
  <c r="F66" i="6"/>
  <c r="F73" i="5" s="1"/>
  <c r="F68" i="6"/>
  <c r="F75" i="5" s="1"/>
  <c r="F117" i="6"/>
  <c r="F124" i="5" s="1"/>
  <c r="F191" i="6"/>
  <c r="F198" i="5" s="1"/>
  <c r="F55" i="6"/>
  <c r="F62" i="5" s="1"/>
  <c r="F179" i="6"/>
  <c r="F186" i="5" s="1"/>
  <c r="F185" i="6"/>
  <c r="F192" i="5" s="1"/>
  <c r="F196" i="6"/>
  <c r="F203" i="5" s="1"/>
  <c r="F64" i="6"/>
  <c r="F71" i="5" s="1"/>
  <c r="F121" i="6"/>
  <c r="F128" i="5" s="1"/>
  <c r="F116" i="6"/>
  <c r="F123" i="5" s="1"/>
  <c r="F136" i="6"/>
  <c r="F143" i="5" s="1"/>
  <c r="F173" i="6"/>
  <c r="F180" i="5" s="1"/>
  <c r="F130" i="6"/>
  <c r="F137" i="5" s="1"/>
  <c r="F120" i="6"/>
  <c r="F127" i="5" s="1"/>
  <c r="F67" i="6"/>
  <c r="F74" i="5" s="1"/>
  <c r="F194" i="6"/>
  <c r="F201" i="5" s="1"/>
  <c r="F29" i="6"/>
  <c r="F36" i="5" s="1"/>
  <c r="F52" i="6"/>
  <c r="F59" i="5" s="1"/>
  <c r="F51" i="6"/>
  <c r="F58" i="5" s="1"/>
  <c r="F144" i="6"/>
  <c r="F151" i="5" s="1"/>
  <c r="F131" i="6"/>
  <c r="F138" i="5" s="1"/>
  <c r="F21" i="6"/>
  <c r="F28" i="5" s="1"/>
  <c r="F20" i="6"/>
  <c r="F27" i="5" s="1"/>
  <c r="F11" i="6"/>
  <c r="F18" i="5" s="1"/>
  <c r="F153" i="6"/>
  <c r="F160" i="5" s="1"/>
  <c r="F10" i="6"/>
  <c r="F17" i="5" s="1"/>
  <c r="F23" i="6"/>
  <c r="F30" i="5" s="1"/>
  <c r="F143" i="6"/>
  <c r="F150" i="5" s="1"/>
  <c r="F114" i="6"/>
  <c r="F121" i="5" s="1"/>
  <c r="F30" i="6"/>
  <c r="F37" i="5" s="1"/>
  <c r="F3" i="6"/>
  <c r="F10" i="5" s="1"/>
  <c r="F135" i="6"/>
  <c r="F142" i="5" s="1"/>
  <c r="F76" i="6"/>
  <c r="F83" i="5" s="1"/>
  <c r="F168" i="6"/>
  <c r="F175" i="5" s="1"/>
  <c r="F161" i="6"/>
  <c r="F168" i="5" s="1"/>
  <c r="F106" i="6"/>
  <c r="F113" i="5" s="1"/>
  <c r="F97" i="6"/>
  <c r="F104" i="5" s="1"/>
  <c r="F63" i="6"/>
  <c r="F70" i="5" s="1"/>
  <c r="F190" i="6"/>
  <c r="F197" i="5" s="1"/>
  <c r="F192" i="6"/>
  <c r="F199" i="5" s="1"/>
  <c r="F25" i="6"/>
  <c r="F32" i="5" s="1"/>
  <c r="F6" i="6"/>
  <c r="F13" i="5" s="1"/>
  <c r="F54" i="6"/>
  <c r="F61" i="5" s="1"/>
  <c r="F39" i="6"/>
  <c r="F46" i="5" s="1"/>
  <c r="F93" i="6"/>
  <c r="F100" i="5" s="1"/>
  <c r="F160" i="6"/>
  <c r="F167" i="5" s="1"/>
  <c r="F14" i="6"/>
  <c r="F21" i="5" s="1"/>
  <c r="F149" i="6"/>
  <c r="F156" i="5" s="1"/>
  <c r="F91" i="6"/>
  <c r="F98" i="5" s="1"/>
  <c r="F157" i="6"/>
  <c r="F164" i="5" s="1"/>
  <c r="F177" i="6"/>
  <c r="F184" i="5" s="1"/>
  <c r="F82" i="6"/>
  <c r="F89" i="5" s="1"/>
  <c r="F155" i="6"/>
  <c r="F162" i="5" s="1"/>
  <c r="F103" i="6"/>
  <c r="F110" i="5" s="1"/>
  <c r="F107" i="6"/>
  <c r="F114" i="5" s="1"/>
  <c r="F71" i="6"/>
  <c r="F78" i="5" s="1"/>
  <c r="F172" i="6"/>
  <c r="F179" i="5" s="1"/>
  <c r="F102" i="6"/>
  <c r="F109" i="5" s="1"/>
  <c r="F77" i="6"/>
  <c r="F84" i="5" s="1"/>
  <c r="F34" i="6"/>
  <c r="F41" i="5" s="1"/>
  <c r="F169" i="6"/>
  <c r="F176" i="5" s="1"/>
  <c r="F65" i="6"/>
  <c r="F72" i="5" s="1"/>
  <c r="F60" i="6"/>
  <c r="F67" i="5" s="1"/>
  <c r="F78" i="6"/>
  <c r="F85" i="5" s="1"/>
  <c r="F138" i="6"/>
  <c r="F145" i="5" s="1"/>
  <c r="F128" i="6"/>
  <c r="F135" i="5" s="1"/>
  <c r="F182" i="6"/>
  <c r="F189" i="5" s="1"/>
  <c r="F113" i="6"/>
  <c r="F120" i="5" s="1"/>
  <c r="F22" i="6"/>
  <c r="F29" i="5" s="1"/>
  <c r="F171" i="6"/>
  <c r="F178" i="5" s="1"/>
  <c r="F4" i="6"/>
  <c r="F11" i="5" s="1"/>
  <c r="F57" i="6"/>
  <c r="F64" i="5" s="1"/>
  <c r="F87" i="6"/>
  <c r="F94" i="5" s="1"/>
  <c r="F197" i="6"/>
  <c r="F204" i="5" s="1"/>
  <c r="F24" i="6"/>
  <c r="F31" i="5" s="1"/>
  <c r="F80" i="6"/>
  <c r="F87" i="5" s="1"/>
  <c r="F164" i="6"/>
  <c r="F171" i="5" s="1"/>
  <c r="F27" i="6"/>
  <c r="F34" i="5" s="1"/>
  <c r="F47" i="6"/>
  <c r="F54" i="5" s="1"/>
  <c r="F56" i="6"/>
  <c r="F63" i="5" s="1"/>
  <c r="F137" i="6"/>
  <c r="F144" i="5" s="1"/>
  <c r="F132" i="6"/>
  <c r="F139" i="5" s="1"/>
  <c r="F36" i="6"/>
  <c r="F43" i="5" s="1"/>
  <c r="F84" i="6"/>
  <c r="F91" i="5" s="1"/>
  <c r="F17" i="6"/>
  <c r="F24" i="5" s="1"/>
  <c r="F178" i="6"/>
  <c r="F185" i="5" s="1"/>
  <c r="F33" i="6"/>
  <c r="F40" i="5" s="1"/>
  <c r="F186" i="6"/>
  <c r="F193" i="5" s="1"/>
  <c r="F176" i="6"/>
  <c r="F183" i="5" s="1"/>
  <c r="F42" i="6"/>
  <c r="F49" i="5" s="1"/>
  <c r="F140" i="6"/>
  <c r="F147" i="5" s="1"/>
  <c r="F158" i="6"/>
  <c r="F165" i="5" s="1"/>
  <c r="F86" i="6"/>
  <c r="F93" i="5" s="1"/>
  <c r="F162" i="6"/>
  <c r="F169" i="5" s="1"/>
  <c r="F44" i="6"/>
  <c r="F51" i="5" s="1"/>
  <c r="F19" i="6"/>
  <c r="F26" i="5" s="1"/>
  <c r="F2" i="6"/>
  <c r="F9" i="5" s="1"/>
  <c r="F5" i="6"/>
  <c r="F12" i="5" s="1"/>
  <c r="F105" i="6"/>
  <c r="F112" i="5" s="1"/>
  <c r="F133" i="6"/>
  <c r="F140" i="5" s="1"/>
  <c r="F127" i="6"/>
  <c r="F134" i="5" s="1"/>
  <c r="F73" i="6"/>
  <c r="F80" i="5" s="1"/>
  <c r="F40" i="6"/>
  <c r="F47" i="5" s="1"/>
  <c r="F26" i="6"/>
  <c r="F33" i="5" s="1"/>
  <c r="F124" i="6"/>
  <c r="F131" i="5" s="1"/>
  <c r="F165" i="6"/>
  <c r="F172" i="5" s="1"/>
  <c r="F156" i="6"/>
  <c r="F163" i="5" s="1"/>
  <c r="F13" i="6"/>
  <c r="F20" i="5" s="1"/>
  <c r="F7" i="6"/>
  <c r="F14" i="5" s="1"/>
  <c r="F139" i="6"/>
  <c r="F146" i="5" s="1"/>
  <c r="F142" i="6"/>
  <c r="F149" i="5" s="1"/>
  <c r="F15" i="6"/>
  <c r="F22" i="5" s="1"/>
  <c r="F145" i="6"/>
  <c r="F152" i="5" s="1"/>
  <c r="F174" i="6"/>
  <c r="F181" i="5" s="1"/>
  <c r="F81" i="6"/>
  <c r="F88" i="5" s="1"/>
  <c r="F94" i="6"/>
  <c r="F101" i="5" s="1"/>
  <c r="F112" i="6"/>
  <c r="F119" i="5" s="1"/>
  <c r="F146" i="6"/>
  <c r="F153" i="5" s="1"/>
  <c r="F70" i="6"/>
  <c r="F77" i="5" s="1"/>
  <c r="F83" i="6"/>
  <c r="F90" i="5" s="1"/>
  <c r="F187" i="6"/>
  <c r="F194" i="5" s="1"/>
  <c r="F122" i="6"/>
  <c r="F129" i="5" s="1"/>
  <c r="F49" i="6"/>
  <c r="F56" i="5" s="1"/>
  <c r="F9" i="6"/>
  <c r="F16" i="5" s="1"/>
  <c r="F119" i="6"/>
  <c r="F126" i="5" s="1"/>
  <c r="F28" i="6"/>
  <c r="F35" i="5" s="1"/>
  <c r="F175" i="6"/>
  <c r="F182" i="5" s="1"/>
  <c r="F37" i="6"/>
  <c r="F44" i="5" s="1"/>
  <c r="F151" i="6"/>
  <c r="F158" i="5" s="1"/>
  <c r="F75" i="6"/>
  <c r="F82" i="5" s="1"/>
  <c r="F181" i="6"/>
  <c r="F188" i="5" s="1"/>
  <c r="F88" i="6"/>
  <c r="F95" i="5" s="1"/>
  <c r="F141" i="6"/>
  <c r="F148" i="5" s="1"/>
  <c r="F98" i="6"/>
  <c r="F105" i="5" s="1"/>
  <c r="F134" i="6"/>
  <c r="F141" i="5" s="1"/>
  <c r="F189" i="6"/>
  <c r="F196" i="5" s="1"/>
  <c r="F69" i="6"/>
  <c r="F76" i="5" s="1"/>
  <c r="F32" i="6"/>
  <c r="F39" i="5" s="1"/>
  <c r="F180" i="6"/>
  <c r="F187" i="5" s="1"/>
  <c r="F188" i="6"/>
  <c r="F195" i="5" s="1"/>
  <c r="F92" i="6"/>
  <c r="F99" i="5" s="1"/>
  <c r="F118" i="6"/>
  <c r="F125" i="5" s="1"/>
  <c r="F101" i="6"/>
  <c r="F108" i="5" s="1"/>
  <c r="F111" i="6"/>
  <c r="F118" i="5" s="1"/>
  <c r="F123" i="6"/>
  <c r="F130" i="5" s="1"/>
  <c r="F53" i="6"/>
  <c r="F60" i="5" s="1"/>
  <c r="F109" i="6"/>
  <c r="F116" i="5" s="1"/>
  <c r="F183" i="6"/>
  <c r="F190" i="5" s="1"/>
  <c r="F95" i="6"/>
  <c r="F102" i="5" s="1"/>
  <c r="F58" i="6"/>
  <c r="F65" i="5" s="1"/>
  <c r="F125" i="6"/>
  <c r="F132" i="5" s="1"/>
  <c r="F50" i="6"/>
  <c r="F57" i="5" s="1"/>
  <c r="F148" i="6"/>
  <c r="F155" i="5" s="1"/>
  <c r="F41" i="6"/>
  <c r="F48" i="5" s="1"/>
  <c r="F96" i="6"/>
  <c r="F103" i="5" s="1"/>
  <c r="F147" i="6"/>
  <c r="F154" i="5" s="1"/>
  <c r="F170" i="6"/>
  <c r="F177" i="5" s="1"/>
  <c r="F193" i="6"/>
  <c r="F200" i="5" s="1"/>
  <c r="F72" i="6"/>
  <c r="F79" i="5" s="1"/>
  <c r="F45" i="6"/>
  <c r="F52" i="5" s="1"/>
  <c r="F159" i="6"/>
  <c r="F166" i="5" s="1"/>
  <c r="F110" i="6"/>
  <c r="F117" i="5" s="1"/>
  <c r="F16" i="6"/>
  <c r="F23" i="5" s="1"/>
  <c r="F62" i="6"/>
  <c r="F69" i="5" s="1"/>
  <c r="F12" i="6"/>
  <c r="F19" i="5" s="1"/>
  <c r="F38" i="6"/>
  <c r="F45" i="5" s="1"/>
  <c r="F18" i="6"/>
  <c r="F25" i="5" s="1"/>
  <c r="F126" i="6"/>
  <c r="F133" i="5" s="1"/>
  <c r="F85" i="6"/>
  <c r="F92" i="5" s="1"/>
  <c r="F46" i="6"/>
  <c r="F53" i="5" s="1"/>
  <c r="F104" i="6"/>
  <c r="F111" i="5" s="1"/>
  <c r="H66" i="5"/>
  <c r="L66" i="5" s="1"/>
  <c r="H29" i="5"/>
  <c r="L29" i="5" s="1"/>
  <c r="H205" i="5"/>
  <c r="L205" i="5" s="1"/>
  <c r="H126" i="5"/>
  <c r="L126" i="5" s="1"/>
  <c r="H10" i="5"/>
  <c r="L10" i="5" s="1"/>
  <c r="H63" i="5"/>
  <c r="L63" i="5" s="1"/>
  <c r="H16" i="5"/>
  <c r="L16" i="5" s="1"/>
  <c r="H194" i="5"/>
  <c r="L194" i="5" s="1"/>
  <c r="H20" i="5"/>
  <c r="L20" i="5" s="1"/>
  <c r="H23" i="5"/>
  <c r="L23" i="5" s="1"/>
  <c r="H111" i="5"/>
  <c r="L111" i="5" s="1"/>
  <c r="H30" i="5"/>
  <c r="L30" i="5" s="1"/>
  <c r="H198" i="5"/>
  <c r="L198" i="5" s="1"/>
  <c r="H19" i="5"/>
  <c r="L19" i="5" s="1"/>
  <c r="H121" i="5"/>
  <c r="L121" i="5" s="1"/>
  <c r="H49" i="5"/>
  <c r="L49" i="5" s="1"/>
  <c r="H155" i="5"/>
  <c r="L155" i="5" s="1"/>
  <c r="H170" i="5"/>
  <c r="L170" i="5" s="1"/>
  <c r="H132" i="5"/>
  <c r="L132" i="5" s="1"/>
  <c r="H11" i="5"/>
  <c r="L11" i="5" s="1"/>
  <c r="H15" i="5"/>
  <c r="L15" i="5" s="1"/>
  <c r="H84" i="5"/>
  <c r="L84" i="5" s="1"/>
  <c r="H43" i="5"/>
  <c r="L43" i="5" s="1"/>
  <c r="H35" i="5"/>
  <c r="L35" i="5" s="1"/>
  <c r="H25" i="5"/>
  <c r="L25" i="5" s="1"/>
  <c r="H24" i="5"/>
  <c r="L24" i="5" s="1"/>
  <c r="H18" i="5"/>
  <c r="L18" i="5" s="1"/>
  <c r="H187" i="5"/>
  <c r="L187" i="5" s="1"/>
  <c r="H120" i="5"/>
  <c r="L120" i="5" s="1"/>
  <c r="H193" i="5"/>
  <c r="L193" i="5" s="1"/>
  <c r="H169" i="5"/>
  <c r="L169" i="5" s="1"/>
  <c r="H45" i="5"/>
  <c r="L45" i="5" s="1"/>
  <c r="H22" i="5"/>
  <c r="L22" i="5" s="1"/>
  <c r="H27" i="5"/>
  <c r="L27" i="5" s="1"/>
  <c r="H26" i="5"/>
  <c r="L26" i="5" s="1"/>
  <c r="H135" i="5"/>
  <c r="L135" i="5" s="1"/>
  <c r="H42" i="5"/>
  <c r="L42" i="5" s="1"/>
  <c r="H37" i="5"/>
  <c r="L37" i="5" s="1"/>
  <c r="H17" i="5"/>
  <c r="L17" i="5" s="1"/>
  <c r="H70" i="5"/>
  <c r="L70" i="5" s="1"/>
  <c r="H28" i="5"/>
  <c r="L28" i="5" s="1"/>
  <c r="H56" i="5"/>
  <c r="L56" i="5" s="1"/>
  <c r="H48" i="5"/>
  <c r="L48" i="5" s="1"/>
  <c r="H101" i="5"/>
  <c r="L101" i="5" s="1"/>
  <c r="H102" i="5"/>
  <c r="L102" i="5" s="1"/>
  <c r="H71" i="5"/>
  <c r="L71" i="5" s="1"/>
  <c r="H65" i="5"/>
  <c r="L65" i="5" s="1"/>
  <c r="H98" i="5"/>
  <c r="L98" i="5" s="1"/>
  <c r="H73" i="5"/>
  <c r="L73" i="5" s="1"/>
  <c r="H21" i="5"/>
  <c r="L21" i="5" s="1"/>
  <c r="H86" i="5"/>
  <c r="L86" i="5" s="1"/>
  <c r="H188" i="5"/>
  <c r="L188" i="5" s="1"/>
  <c r="H105" i="5"/>
  <c r="L105" i="5" s="1"/>
  <c r="H53" i="5"/>
  <c r="L53" i="5" s="1"/>
  <c r="H139" i="5"/>
  <c r="L139" i="5" s="1"/>
  <c r="H183" i="5"/>
  <c r="L183" i="5" s="1"/>
  <c r="H33" i="5"/>
  <c r="L33" i="5" s="1"/>
  <c r="H142" i="5"/>
  <c r="L142" i="5" s="1"/>
  <c r="H161" i="5"/>
  <c r="L161" i="5" s="1"/>
  <c r="H153" i="5"/>
  <c r="L153" i="5" s="1"/>
  <c r="H168" i="5"/>
  <c r="L168" i="5" s="1"/>
  <c r="H164" i="5"/>
  <c r="L164" i="5" s="1"/>
  <c r="H174" i="5"/>
  <c r="L174" i="5" s="1"/>
  <c r="H41" i="5"/>
  <c r="L41" i="5" s="1"/>
  <c r="H90" i="5"/>
  <c r="L90" i="5" s="1"/>
  <c r="H36" i="5"/>
  <c r="L36" i="5" s="1"/>
  <c r="H88" i="5"/>
  <c r="L88" i="5" s="1"/>
  <c r="H119" i="5"/>
  <c r="L119" i="5" s="1"/>
  <c r="H130" i="5"/>
  <c r="L130" i="5" s="1"/>
  <c r="H110" i="5"/>
  <c r="L110" i="5" s="1"/>
  <c r="H92" i="5"/>
  <c r="L92" i="5" s="1"/>
  <c r="H171" i="5"/>
  <c r="L171" i="5" s="1"/>
  <c r="H78" i="5"/>
  <c r="L78" i="5" s="1"/>
  <c r="H157" i="5"/>
  <c r="L157" i="5" s="1"/>
  <c r="H195" i="5"/>
  <c r="L195" i="5" s="1"/>
  <c r="H163" i="5"/>
  <c r="L163" i="5" s="1"/>
  <c r="H13" i="5"/>
  <c r="L13" i="5" s="1"/>
  <c r="H107" i="5"/>
  <c r="L107" i="5" s="1"/>
  <c r="H91" i="5"/>
  <c r="L91" i="5" s="1"/>
  <c r="H166" i="5"/>
  <c r="L166" i="5" s="1"/>
  <c r="H58" i="5"/>
  <c r="L58" i="5" s="1"/>
  <c r="H61" i="5"/>
  <c r="L61" i="5" s="1"/>
  <c r="H118" i="5"/>
  <c r="L118" i="5" s="1"/>
  <c r="H201" i="5"/>
  <c r="L201" i="5" s="1"/>
  <c r="H79" i="5"/>
  <c r="L79" i="5" s="1"/>
  <c r="H82" i="5"/>
  <c r="L82" i="5" s="1"/>
  <c r="H99" i="5"/>
  <c r="L99" i="5" s="1"/>
  <c r="H179" i="5"/>
  <c r="L179" i="5" s="1"/>
  <c r="H47" i="5"/>
  <c r="L47" i="5" s="1"/>
  <c r="H114" i="5"/>
  <c r="L114" i="5" s="1"/>
  <c r="H51" i="5"/>
  <c r="L51" i="5" s="1"/>
  <c r="H133" i="5"/>
  <c r="L133" i="5" s="1"/>
  <c r="H31" i="5"/>
  <c r="L31" i="5" s="1"/>
  <c r="H112" i="5"/>
  <c r="L112" i="5" s="1"/>
  <c r="H189" i="5"/>
  <c r="L189" i="5" s="1"/>
  <c r="H185" i="5"/>
  <c r="L185" i="5" s="1"/>
  <c r="H12" i="5"/>
  <c r="L12" i="5" s="1"/>
  <c r="H55" i="5"/>
  <c r="L55" i="5" s="1"/>
  <c r="H97" i="5"/>
  <c r="L97" i="5" s="1"/>
  <c r="H138" i="5"/>
  <c r="L138" i="5" s="1"/>
  <c r="H128" i="5"/>
  <c r="L128" i="5" s="1"/>
  <c r="H182" i="5"/>
  <c r="L182" i="5" s="1"/>
  <c r="H136" i="5"/>
  <c r="L136" i="5" s="1"/>
  <c r="H150" i="5"/>
  <c r="L150" i="5" s="1"/>
  <c r="H191" i="5"/>
  <c r="L191" i="5" s="1"/>
  <c r="H200" i="5"/>
  <c r="L200" i="5" s="1"/>
  <c r="H74" i="5"/>
  <c r="L74" i="5" s="1"/>
  <c r="H186" i="5"/>
  <c r="L186" i="5" s="1"/>
  <c r="H196" i="5"/>
  <c r="L196" i="5" s="1"/>
  <c r="H9" i="5"/>
  <c r="L9" i="5" s="1"/>
  <c r="H148" i="5"/>
  <c r="L148" i="5" s="1"/>
  <c r="H46" i="5"/>
  <c r="L46" i="5" s="1"/>
  <c r="H62" i="5"/>
  <c r="L62" i="5" s="1"/>
  <c r="H178" i="5"/>
  <c r="L178" i="5" s="1"/>
  <c r="H72" i="5"/>
  <c r="L72" i="5" s="1"/>
  <c r="H14" i="5"/>
  <c r="L14" i="5" s="1"/>
  <c r="H76" i="5"/>
  <c r="L76" i="5" s="1"/>
  <c r="H96" i="5"/>
  <c r="L96" i="5" s="1"/>
  <c r="H115" i="5"/>
  <c r="L115" i="5" s="1"/>
  <c r="H75" i="5"/>
  <c r="L75" i="5" s="1"/>
  <c r="H57" i="5"/>
  <c r="L57" i="5" s="1"/>
  <c r="H149" i="5"/>
  <c r="L149" i="5" s="1"/>
  <c r="H50" i="5"/>
  <c r="L50" i="5" s="1"/>
  <c r="H172" i="5"/>
  <c r="L172" i="5" s="1"/>
  <c r="H123" i="5"/>
  <c r="L123" i="5" s="1"/>
  <c r="H175" i="5"/>
  <c r="L175" i="5" s="1"/>
  <c r="H67" i="5"/>
  <c r="L67" i="5" s="1"/>
  <c r="H144" i="5"/>
  <c r="L144" i="5" s="1"/>
  <c r="H156" i="5"/>
  <c r="L156" i="5" s="1"/>
  <c r="H131" i="5"/>
  <c r="L131" i="5" s="1"/>
  <c r="H117" i="5"/>
  <c r="L117" i="5" s="1"/>
  <c r="H87" i="5"/>
  <c r="L87" i="5" s="1"/>
  <c r="H106" i="5"/>
  <c r="L106" i="5" s="1"/>
  <c r="H167" i="5"/>
  <c r="L167" i="5" s="1"/>
  <c r="H180" i="5"/>
  <c r="L180" i="5" s="1"/>
  <c r="H81" i="5"/>
  <c r="L81" i="5" s="1"/>
  <c r="H109" i="5"/>
  <c r="L109" i="5" s="1"/>
  <c r="H32" i="5"/>
  <c r="L32" i="5" s="1"/>
  <c r="H83" i="5"/>
  <c r="L83" i="5" s="1"/>
  <c r="H116" i="5"/>
  <c r="L116" i="5" s="1"/>
  <c r="H176" i="5"/>
  <c r="L176" i="5" s="1"/>
  <c r="H69" i="5"/>
  <c r="L69" i="5" s="1"/>
  <c r="H159" i="5"/>
  <c r="L159" i="5" s="1"/>
  <c r="H124" i="5"/>
  <c r="L124" i="5" s="1"/>
  <c r="H40" i="5"/>
  <c r="L40" i="5" s="1"/>
  <c r="H100" i="5"/>
  <c r="L100" i="5" s="1"/>
  <c r="H34" i="5"/>
  <c r="L34" i="5" s="1"/>
  <c r="H143" i="5"/>
  <c r="L143" i="5" s="1"/>
  <c r="H113" i="5"/>
  <c r="L113" i="5" s="1"/>
  <c r="H104" i="5"/>
  <c r="L104" i="5" s="1"/>
  <c r="H39" i="5"/>
  <c r="L39" i="5" s="1"/>
  <c r="H158" i="5"/>
  <c r="L158" i="5" s="1"/>
  <c r="H95" i="5"/>
  <c r="L95" i="5" s="1"/>
  <c r="H125" i="5"/>
  <c r="L125" i="5" s="1"/>
  <c r="H181" i="5"/>
  <c r="L181" i="5" s="1"/>
  <c r="H192" i="5"/>
  <c r="L192" i="5" s="1"/>
  <c r="H147" i="5"/>
  <c r="L147" i="5" s="1"/>
  <c r="H94" i="5"/>
  <c r="L94" i="5" s="1"/>
  <c r="H77" i="5"/>
  <c r="L77" i="5" s="1"/>
  <c r="H190" i="5"/>
  <c r="L190" i="5" s="1"/>
  <c r="H197" i="5"/>
  <c r="L197" i="5" s="1"/>
  <c r="H162" i="5"/>
  <c r="L162" i="5" s="1"/>
  <c r="H38" i="5"/>
  <c r="L38" i="5" s="1"/>
  <c r="H52" i="5"/>
  <c r="L52" i="5" s="1"/>
  <c r="H108" i="5"/>
  <c r="L108" i="5" s="1"/>
  <c r="H203" i="5"/>
  <c r="L203" i="5" s="1"/>
  <c r="H64" i="5"/>
  <c r="L64" i="5" s="1"/>
  <c r="H137" i="5"/>
  <c r="L137" i="5" s="1"/>
  <c r="H103" i="5"/>
  <c r="L103" i="5" s="1"/>
  <c r="H68" i="5"/>
  <c r="L68" i="5" s="1"/>
  <c r="H89" i="5"/>
  <c r="L89" i="5" s="1"/>
  <c r="H93" i="5"/>
  <c r="L93" i="5" s="1"/>
  <c r="H129" i="5"/>
  <c r="L129" i="5" s="1"/>
  <c r="H80" i="5"/>
  <c r="L80" i="5" s="1"/>
  <c r="H60" i="5"/>
  <c r="L60" i="5" s="1"/>
  <c r="H146" i="5"/>
  <c r="L146" i="5" s="1"/>
  <c r="H145" i="5"/>
  <c r="L145" i="5" s="1"/>
  <c r="H141" i="5"/>
  <c r="L141" i="5" s="1"/>
  <c r="H54" i="5"/>
  <c r="L54" i="5" s="1"/>
  <c r="H204" i="5"/>
  <c r="L204" i="5" s="1"/>
  <c r="H151" i="5"/>
  <c r="L151" i="5" s="1"/>
  <c r="H199" i="5"/>
  <c r="L199" i="5" s="1"/>
  <c r="H134" i="5"/>
  <c r="L134" i="5" s="1"/>
  <c r="H44" i="5"/>
  <c r="L44" i="5" s="1"/>
  <c r="H202" i="5"/>
  <c r="L202" i="5" s="1"/>
  <c r="H122" i="5"/>
  <c r="L122" i="5" s="1"/>
  <c r="H59" i="5"/>
  <c r="L59" i="5" s="1"/>
  <c r="H140" i="5"/>
  <c r="L140" i="5" s="1"/>
  <c r="H173" i="5"/>
  <c r="L173" i="5" s="1"/>
  <c r="H85" i="5"/>
  <c r="L85" i="5" s="1"/>
  <c r="H184" i="5"/>
  <c r="L184" i="5" s="1"/>
  <c r="H152" i="5"/>
  <c r="L152" i="5" s="1"/>
  <c r="H154" i="5"/>
  <c r="L154" i="5" s="1"/>
  <c r="H165" i="5"/>
  <c r="L165" i="5" s="1"/>
  <c r="H177" i="5"/>
  <c r="L177" i="5" s="1"/>
  <c r="H127" i="5"/>
  <c r="L127" i="5" s="1"/>
  <c r="H160" i="5"/>
  <c r="L160" i="5" s="1"/>
  <c r="B344" i="11" l="1"/>
  <c r="B343" i="11"/>
  <c r="D9" i="5"/>
  <c r="B336" i="11"/>
  <c r="D11" i="5"/>
  <c r="B342" i="11"/>
  <c r="B341" i="11"/>
  <c r="D12" i="5"/>
  <c r="B590" i="11"/>
  <c r="B589" i="11"/>
  <c r="B588" i="11"/>
  <c r="D13" i="5"/>
  <c r="B1182" i="11"/>
  <c r="D14" i="5"/>
  <c r="B1181" i="11"/>
  <c r="D15" i="5"/>
  <c r="B226" i="11"/>
  <c r="B225" i="11"/>
  <c r="D17" i="5"/>
  <c r="B208" i="11"/>
  <c r="B207" i="11"/>
  <c r="D18" i="5"/>
  <c r="B1038" i="11"/>
  <c r="D21" i="5"/>
  <c r="B986" i="11"/>
  <c r="B985" i="11"/>
  <c r="D22" i="5"/>
  <c r="B159" i="11"/>
  <c r="D24" i="5"/>
  <c r="B679" i="11"/>
  <c r="D25" i="5"/>
  <c r="B682" i="11"/>
  <c r="D26" i="5"/>
  <c r="B333" i="11"/>
  <c r="B332" i="11"/>
  <c r="D27" i="5"/>
  <c r="B390" i="11"/>
  <c r="D28" i="5"/>
  <c r="B485" i="11"/>
  <c r="B484" i="11"/>
  <c r="B483" i="11"/>
  <c r="B482" i="11"/>
  <c r="D31" i="5"/>
  <c r="B675" i="11"/>
  <c r="B674" i="11"/>
  <c r="B673" i="11"/>
  <c r="B672" i="11"/>
  <c r="B671" i="11"/>
  <c r="B670" i="11"/>
  <c r="B669" i="11"/>
  <c r="B668" i="11"/>
  <c r="D32" i="5"/>
  <c r="B312" i="11"/>
  <c r="B311" i="11"/>
  <c r="D33" i="5"/>
  <c r="B460" i="11"/>
  <c r="B459" i="11"/>
  <c r="B458" i="11"/>
  <c r="B457" i="11"/>
  <c r="B456" i="11"/>
  <c r="B455" i="11"/>
  <c r="B454" i="11"/>
  <c r="B453" i="11"/>
  <c r="D34" i="5"/>
  <c r="B335" i="11"/>
  <c r="D35" i="5"/>
  <c r="B310" i="11"/>
  <c r="B309" i="11"/>
  <c r="D36" i="5"/>
  <c r="B21" i="11"/>
  <c r="D37" i="5"/>
  <c r="B452" i="11"/>
  <c r="B451" i="11"/>
  <c r="B450" i="11"/>
  <c r="B449" i="11"/>
  <c r="B448" i="11"/>
  <c r="B447" i="11"/>
  <c r="B446" i="11"/>
  <c r="B445" i="11"/>
  <c r="B444" i="11"/>
  <c r="B443" i="11"/>
  <c r="B442" i="11"/>
  <c r="B441" i="11"/>
  <c r="B440" i="11"/>
  <c r="B439" i="11"/>
  <c r="B438" i="11"/>
  <c r="B437" i="11"/>
  <c r="D38" i="5"/>
  <c r="B201" i="11"/>
  <c r="B200" i="11"/>
  <c r="B199" i="11"/>
  <c r="B198" i="11"/>
  <c r="B197" i="11"/>
  <c r="B196" i="11"/>
  <c r="B195" i="11"/>
  <c r="B194" i="11"/>
  <c r="B193" i="11"/>
  <c r="D39" i="5"/>
  <c r="B427" i="11"/>
  <c r="B426" i="11"/>
  <c r="B425" i="11"/>
  <c r="B424" i="11"/>
  <c r="B423" i="11"/>
  <c r="B422" i="11"/>
  <c r="B421" i="11"/>
  <c r="B420" i="11"/>
  <c r="D40" i="5"/>
  <c r="B23" i="11"/>
  <c r="B22" i="11"/>
  <c r="D41" i="5"/>
  <c r="B1046" i="11"/>
  <c r="B1045" i="11"/>
  <c r="D42" i="5"/>
  <c r="B667" i="11"/>
  <c r="B666" i="11"/>
  <c r="B665" i="11"/>
  <c r="D43" i="5"/>
  <c r="B969" i="11"/>
  <c r="B968" i="11"/>
  <c r="B967" i="11"/>
  <c r="B966" i="11"/>
  <c r="B965" i="11"/>
  <c r="B964" i="11"/>
  <c r="B963" i="11"/>
  <c r="B962" i="11"/>
  <c r="B961" i="11"/>
  <c r="B960" i="11"/>
  <c r="B959" i="11"/>
  <c r="B958" i="11"/>
  <c r="B957" i="11"/>
  <c r="B956" i="11"/>
  <c r="D44" i="5"/>
  <c r="B326" i="11"/>
  <c r="D45" i="5"/>
  <c r="B678" i="11"/>
  <c r="B677" i="11"/>
  <c r="B676" i="11"/>
  <c r="D46" i="5"/>
  <c r="B296" i="11"/>
  <c r="B295" i="11"/>
  <c r="B294" i="11"/>
  <c r="D47" i="5"/>
  <c r="B594" i="11"/>
  <c r="D48" i="5"/>
  <c r="B20" i="11"/>
  <c r="D49" i="5"/>
  <c r="B1005" i="11"/>
  <c r="B1004" i="11"/>
  <c r="B1003" i="11"/>
  <c r="D50" i="5"/>
  <c r="B617" i="11"/>
  <c r="B616" i="11"/>
  <c r="B615" i="11"/>
  <c r="D51" i="5"/>
  <c r="B19" i="11"/>
  <c r="B18" i="11"/>
  <c r="B17" i="11"/>
  <c r="B16" i="11"/>
  <c r="B15" i="11"/>
  <c r="B14" i="11"/>
  <c r="B13" i="11"/>
  <c r="B12" i="11"/>
  <c r="B11" i="11"/>
  <c r="B10" i="11"/>
  <c r="B9" i="11"/>
  <c r="B8" i="11"/>
  <c r="D52" i="5"/>
  <c r="B681" i="11"/>
  <c r="B680" i="11"/>
  <c r="D53" i="5"/>
  <c r="B481" i="11"/>
  <c r="B480" i="11"/>
  <c r="B479" i="11"/>
  <c r="B478" i="11"/>
  <c r="B477" i="11"/>
  <c r="B476" i="11"/>
  <c r="B475" i="11"/>
  <c r="B474" i="11"/>
  <c r="B473" i="11"/>
  <c r="B472" i="11"/>
  <c r="B471" i="11"/>
  <c r="B470" i="11"/>
  <c r="B469" i="11"/>
  <c r="B468" i="11"/>
  <c r="B467" i="11"/>
  <c r="B466" i="11"/>
  <c r="B465" i="11"/>
  <c r="B464" i="11"/>
  <c r="B463" i="11"/>
  <c r="B462" i="11"/>
  <c r="B461" i="11"/>
  <c r="D54" i="5"/>
  <c r="B686" i="11"/>
  <c r="B685" i="11"/>
  <c r="B684" i="11"/>
  <c r="B683" i="11"/>
  <c r="D55" i="5"/>
  <c r="B297" i="11"/>
  <c r="D56" i="5"/>
  <c r="B229" i="11"/>
  <c r="B228" i="11"/>
  <c r="B227" i="11"/>
  <c r="D57" i="5"/>
  <c r="B314" i="11"/>
  <c r="B313" i="11"/>
  <c r="D58" i="5"/>
  <c r="B924" i="11"/>
  <c r="B923" i="11"/>
  <c r="B922" i="11"/>
  <c r="B921" i="11"/>
  <c r="B920" i="11"/>
  <c r="B919" i="11"/>
  <c r="B918" i="11"/>
  <c r="B917" i="11"/>
  <c r="B916" i="11"/>
  <c r="B915" i="11"/>
  <c r="B914" i="11"/>
  <c r="B913" i="11"/>
  <c r="B912" i="11"/>
  <c r="B911" i="11"/>
  <c r="B910" i="11"/>
  <c r="B909" i="11"/>
  <c r="B908" i="11"/>
  <c r="B907" i="11"/>
  <c r="B906" i="11"/>
  <c r="D59" i="5"/>
  <c r="B954" i="11"/>
  <c r="B953" i="11"/>
  <c r="B952" i="11"/>
  <c r="B951" i="11"/>
  <c r="B950" i="11"/>
  <c r="B949" i="11"/>
  <c r="B948" i="11"/>
  <c r="B947" i="11"/>
  <c r="B946" i="11"/>
  <c r="D60" i="5"/>
  <c r="B281" i="11"/>
  <c r="B280" i="11"/>
  <c r="B279" i="11"/>
  <c r="D61" i="5"/>
  <c r="B597" i="11"/>
  <c r="B596" i="11"/>
  <c r="B595" i="11"/>
  <c r="D62" i="5"/>
  <c r="B614" i="11"/>
  <c r="B613" i="11"/>
  <c r="B612" i="11"/>
  <c r="B611" i="11"/>
  <c r="B610" i="11"/>
  <c r="B609" i="11"/>
  <c r="B608" i="11"/>
  <c r="B607" i="11"/>
  <c r="B606" i="11"/>
  <c r="B605" i="11"/>
  <c r="B604" i="11"/>
  <c r="B603" i="11"/>
  <c r="B602" i="11"/>
  <c r="B601" i="11"/>
  <c r="B600" i="11"/>
  <c r="B599" i="11"/>
  <c r="B598" i="11"/>
  <c r="D64" i="5"/>
  <c r="B391" i="11"/>
  <c r="D65" i="5"/>
  <c r="B1009" i="11"/>
  <c r="B1008" i="11"/>
  <c r="B1007" i="11"/>
  <c r="B1006" i="11"/>
  <c r="D67" i="5"/>
  <c r="B805" i="11"/>
  <c r="B804" i="11"/>
  <c r="B803" i="11"/>
  <c r="B802" i="11"/>
  <c r="B801" i="11"/>
  <c r="B800" i="11"/>
  <c r="B799" i="11"/>
  <c r="B798" i="11"/>
  <c r="B797" i="11"/>
  <c r="B796" i="11"/>
  <c r="B795" i="11"/>
  <c r="B794" i="11"/>
  <c r="D68" i="5"/>
  <c r="B364" i="11"/>
  <c r="B363" i="11"/>
  <c r="B362" i="11"/>
  <c r="B361" i="11"/>
  <c r="B360" i="11"/>
  <c r="B359" i="11"/>
  <c r="D69" i="5"/>
  <c r="B987" i="11"/>
  <c r="D71" i="5"/>
  <c r="B1186" i="11"/>
  <c r="B1185" i="11"/>
  <c r="B1184" i="11"/>
  <c r="B1183" i="11"/>
  <c r="D72" i="5"/>
  <c r="B1050" i="11"/>
  <c r="B1049" i="11"/>
  <c r="D73" i="5"/>
  <c r="B389" i="11"/>
  <c r="B388" i="11"/>
  <c r="B387" i="11"/>
  <c r="B386" i="11"/>
  <c r="D74" i="5"/>
  <c r="B302" i="11"/>
  <c r="B301" i="11"/>
  <c r="B300" i="11"/>
  <c r="B299" i="11"/>
  <c r="B298" i="11"/>
  <c r="D75" i="5"/>
  <c r="B192" i="11"/>
  <c r="B191" i="11"/>
  <c r="B190" i="11"/>
  <c r="B189" i="11"/>
  <c r="B188" i="11"/>
  <c r="D76" i="5"/>
  <c r="B385" i="11"/>
  <c r="B384" i="11"/>
  <c r="B383" i="11"/>
  <c r="B382" i="11"/>
  <c r="B381" i="11"/>
  <c r="B380" i="11"/>
  <c r="B379" i="11"/>
  <c r="B378" i="11"/>
  <c r="B377" i="11"/>
  <c r="B376" i="11"/>
  <c r="B375" i="11"/>
  <c r="D77" i="5"/>
  <c r="B210" i="11"/>
  <c r="B209" i="11"/>
  <c r="D78" i="5"/>
  <c r="B213" i="11"/>
  <c r="B212" i="11"/>
  <c r="B211" i="11"/>
  <c r="D79" i="5"/>
  <c r="B436" i="11"/>
  <c r="B435" i="11"/>
  <c r="B434" i="11"/>
  <c r="B433" i="11"/>
  <c r="B432" i="11"/>
  <c r="B431" i="11"/>
  <c r="B430" i="11"/>
  <c r="B429" i="11"/>
  <c r="B428" i="11"/>
  <c r="D80" i="5"/>
  <c r="B653" i="11"/>
  <c r="B652" i="11"/>
  <c r="B651" i="11"/>
  <c r="B650" i="11"/>
  <c r="B649" i="11"/>
  <c r="B648" i="11"/>
  <c r="B647" i="11"/>
  <c r="D81" i="5"/>
  <c r="B419" i="11"/>
  <c r="B418" i="11"/>
  <c r="B417" i="11"/>
  <c r="D82" i="5"/>
  <c r="B358" i="11"/>
  <c r="B357" i="11"/>
  <c r="B356" i="11"/>
  <c r="B355" i="11"/>
  <c r="B354" i="11"/>
  <c r="B353" i="11"/>
  <c r="D83" i="5"/>
  <c r="B334" i="11"/>
  <c r="D84" i="5"/>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D85" i="5"/>
  <c r="B307" i="11"/>
  <c r="B306" i="11"/>
  <c r="D86" i="5"/>
  <c r="B1035" i="11"/>
  <c r="B1034" i="11"/>
  <c r="B1033" i="11"/>
  <c r="B1032" i="11"/>
  <c r="B1031" i="11"/>
  <c r="D87" i="5"/>
  <c r="B1048" i="11"/>
  <c r="B1047" i="11"/>
  <c r="D88" i="5"/>
  <c r="B206" i="11"/>
  <c r="B205" i="11"/>
  <c r="B204" i="11"/>
  <c r="B203" i="11"/>
  <c r="B202" i="11"/>
  <c r="D89" i="5"/>
  <c r="B1051" i="11"/>
  <c r="D90" i="5"/>
  <c r="B331" i="11"/>
  <c r="B330" i="11"/>
  <c r="B329" i="11"/>
  <c r="D91" i="5"/>
  <c r="B24" i="11"/>
  <c r="D92" i="5"/>
  <c r="B1017" i="11"/>
  <c r="B1016" i="11"/>
  <c r="B1015" i="11"/>
  <c r="B1014" i="11"/>
  <c r="B1013" i="11"/>
  <c r="B1012" i="11"/>
  <c r="B1011" i="11"/>
  <c r="B1010" i="11"/>
  <c r="D93" i="5"/>
  <c r="B646" i="11"/>
  <c r="B645" i="11"/>
  <c r="B644" i="11"/>
  <c r="B643" i="11"/>
  <c r="B642" i="11"/>
  <c r="B641" i="11"/>
  <c r="B640" i="11"/>
  <c r="B639" i="11"/>
  <c r="B638" i="11"/>
  <c r="D94" i="5"/>
  <c r="B222" i="11"/>
  <c r="B221" i="11"/>
  <c r="B220" i="11"/>
  <c r="B219" i="11"/>
  <c r="B218" i="11"/>
  <c r="B217" i="11"/>
  <c r="B216" i="11"/>
  <c r="B215" i="11"/>
  <c r="B214" i="11"/>
  <c r="D95" i="5"/>
  <c r="B325" i="11"/>
  <c r="B324" i="11"/>
  <c r="B323" i="11"/>
  <c r="B322" i="11"/>
  <c r="B321" i="11"/>
  <c r="D96" i="5"/>
  <c r="B1208" i="11"/>
  <c r="B1207" i="11"/>
  <c r="B1206" i="11"/>
  <c r="D97" i="5"/>
  <c r="B486" i="11"/>
  <c r="D98" i="5"/>
  <c r="B174" i="11"/>
  <c r="B173" i="11"/>
  <c r="D99" i="5"/>
  <c r="B1230" i="11"/>
  <c r="B1229" i="11"/>
  <c r="B1228" i="11"/>
  <c r="B1227" i="11"/>
  <c r="B1226" i="11"/>
  <c r="B1225" i="11"/>
  <c r="B1224" i="11"/>
  <c r="D100" i="5"/>
  <c r="B308" i="11"/>
  <c r="D101" i="5"/>
  <c r="B303" i="11"/>
  <c r="D102" i="5"/>
  <c r="B576" i="11"/>
  <c r="B575" i="11"/>
  <c r="B574" i="11"/>
  <c r="B573" i="11"/>
  <c r="B572" i="11"/>
  <c r="B571" i="11"/>
  <c r="B570" i="11"/>
  <c r="B569" i="11"/>
  <c r="B568" i="11"/>
  <c r="B567" i="11"/>
  <c r="B566" i="11"/>
  <c r="D103" i="5"/>
  <c r="B905" i="11"/>
  <c r="B904" i="11"/>
  <c r="B903" i="11"/>
  <c r="B902" i="11"/>
  <c r="B901" i="11"/>
  <c r="B900" i="11"/>
  <c r="D104" i="5"/>
  <c r="B1040" i="11"/>
  <c r="D105" i="5"/>
  <c r="B992" i="11"/>
  <c r="B991" i="11"/>
  <c r="B990" i="11"/>
  <c r="B989" i="11"/>
  <c r="B988" i="11"/>
  <c r="D106" i="5"/>
  <c r="B180" i="11"/>
  <c r="B179" i="11"/>
  <c r="B178" i="11"/>
  <c r="B177" i="11"/>
  <c r="D107" i="5"/>
  <c r="B374" i="11"/>
  <c r="B373" i="11"/>
  <c r="B372" i="11"/>
  <c r="B371" i="11"/>
  <c r="B370" i="11"/>
  <c r="B369" i="11"/>
  <c r="B368" i="11"/>
  <c r="B367" i="11"/>
  <c r="B366" i="11"/>
  <c r="B365" i="11"/>
  <c r="D108" i="5"/>
  <c r="B814" i="11"/>
  <c r="B813" i="11"/>
  <c r="B812" i="11"/>
  <c r="B811" i="11"/>
  <c r="B810" i="11"/>
  <c r="B809" i="11"/>
  <c r="B808" i="11"/>
  <c r="B807" i="11"/>
  <c r="B806" i="11"/>
  <c r="D109" i="5"/>
  <c r="B998" i="11"/>
  <c r="B997" i="11"/>
  <c r="D110" i="5"/>
  <c r="B340" i="11"/>
  <c r="B339" i="11"/>
  <c r="B338" i="11"/>
  <c r="B337" i="11"/>
  <c r="D112" i="5"/>
  <c r="B1025" i="11"/>
  <c r="B1024" i="11"/>
  <c r="B1023" i="11"/>
  <c r="B1022" i="11"/>
  <c r="B1021" i="11"/>
  <c r="B1020" i="11"/>
  <c r="B1019" i="11"/>
  <c r="B1018" i="11"/>
  <c r="D113" i="5"/>
  <c r="B996" i="11"/>
  <c r="B995" i="11"/>
  <c r="B994" i="11"/>
  <c r="B993" i="11"/>
  <c r="D114" i="5"/>
  <c r="B320" i="11"/>
  <c r="B319" i="11"/>
  <c r="B318" i="11"/>
  <c r="B317" i="11"/>
  <c r="B316" i="11"/>
  <c r="B315" i="11"/>
  <c r="D115" i="5"/>
  <c r="B710" i="11"/>
  <c r="B709" i="11"/>
  <c r="B708" i="11"/>
  <c r="B707" i="11"/>
  <c r="B706" i="11"/>
  <c r="B705" i="11"/>
  <c r="D116" i="5"/>
  <c r="B158" i="11"/>
  <c r="B157" i="11"/>
  <c r="B156" i="11"/>
  <c r="B155" i="11"/>
  <c r="D117" i="5"/>
  <c r="B664" i="11"/>
  <c r="B663" i="11"/>
  <c r="B662" i="11"/>
  <c r="D118" i="5"/>
  <c r="B1042" i="11"/>
  <c r="B1041" i="11"/>
  <c r="D119" i="5"/>
  <c r="B553" i="11"/>
  <c r="B552" i="11"/>
  <c r="D120" i="5"/>
  <c r="B546" i="11"/>
  <c r="B545" i="11"/>
  <c r="B544" i="11"/>
  <c r="B543" i="11"/>
  <c r="B542" i="11"/>
  <c r="B541" i="11"/>
  <c r="B540" i="11"/>
  <c r="B539" i="11"/>
  <c r="B538" i="11"/>
  <c r="B537" i="11"/>
  <c r="B536" i="11"/>
  <c r="B535" i="11"/>
  <c r="B534" i="11"/>
  <c r="B533" i="11"/>
  <c r="B532" i="11"/>
  <c r="B531" i="11"/>
  <c r="B530" i="11"/>
  <c r="B529" i="11"/>
  <c r="B528" i="11"/>
  <c r="B527" i="11"/>
  <c r="B526" i="11"/>
  <c r="D122" i="5"/>
  <c r="B163" i="11"/>
  <c r="B162" i="11"/>
  <c r="B161" i="11"/>
  <c r="B160" i="11"/>
  <c r="D123" i="5"/>
  <c r="B565" i="11"/>
  <c r="B564" i="11"/>
  <c r="B563" i="11"/>
  <c r="B562" i="11"/>
  <c r="B561" i="11"/>
  <c r="B560" i="11"/>
  <c r="B559" i="11"/>
  <c r="B558" i="11"/>
  <c r="B557" i="11"/>
  <c r="D124" i="5"/>
  <c r="B983" i="11"/>
  <c r="B982" i="11"/>
  <c r="B981" i="11"/>
  <c r="B980" i="11"/>
  <c r="B979" i="11"/>
  <c r="D125" i="5"/>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D127" i="5"/>
  <c r="B1221" i="11"/>
  <c r="B1220" i="11"/>
  <c r="B1219" i="11"/>
  <c r="B1218" i="11"/>
  <c r="D128" i="5"/>
  <c r="B293" i="11"/>
  <c r="B292" i="11"/>
  <c r="B291" i="11"/>
  <c r="B290" i="11"/>
  <c r="B289" i="11"/>
  <c r="B288" i="11"/>
  <c r="B287" i="11"/>
  <c r="B286" i="11"/>
  <c r="B285" i="11"/>
  <c r="B284" i="11"/>
  <c r="B283" i="11"/>
  <c r="B282" i="11"/>
  <c r="D129" i="5"/>
  <c r="B224" i="11"/>
  <c r="B223" i="11"/>
  <c r="D130" i="5"/>
  <c r="B154" i="11"/>
  <c r="B153" i="11"/>
  <c r="B152" i="11"/>
  <c r="B151" i="11"/>
  <c r="D131" i="5"/>
  <c r="B1193" i="11"/>
  <c r="B1192" i="11"/>
  <c r="B1191" i="11"/>
  <c r="B1190" i="11"/>
  <c r="D133" i="5"/>
  <c r="B637" i="11"/>
  <c r="B636" i="11"/>
  <c r="B635" i="11"/>
  <c r="B634" i="11"/>
  <c r="B633" i="11"/>
  <c r="B632" i="11"/>
  <c r="B631" i="11"/>
  <c r="B630" i="11"/>
  <c r="B629" i="11"/>
  <c r="B628" i="11"/>
  <c r="B627" i="11"/>
  <c r="B626" i="11"/>
  <c r="B625" i="11"/>
  <c r="B624" i="11"/>
  <c r="B623" i="11"/>
  <c r="B622" i="11"/>
  <c r="B621" i="11"/>
  <c r="B620" i="11"/>
  <c r="B619" i="11"/>
  <c r="B618" i="11"/>
  <c r="D134" i="5"/>
  <c r="B579" i="11"/>
  <c r="D135" i="5"/>
  <c r="B165" i="11"/>
  <c r="B164" i="11"/>
  <c r="D136" i="5"/>
  <c r="B661" i="11"/>
  <c r="B660" i="11"/>
  <c r="B659" i="11"/>
  <c r="D137" i="5"/>
  <c r="B176" i="11"/>
  <c r="B175" i="11"/>
  <c r="D138" i="5"/>
  <c r="B1044" i="11"/>
  <c r="B1043" i="11"/>
  <c r="D139" i="5"/>
  <c r="B945" i="11"/>
  <c r="B944" i="11"/>
  <c r="B943" i="11"/>
  <c r="B942" i="11"/>
  <c r="B941" i="11"/>
  <c r="B940" i="11"/>
  <c r="B939" i="11"/>
  <c r="B938" i="11"/>
  <c r="B937" i="11"/>
  <c r="B936" i="11"/>
  <c r="B935" i="11"/>
  <c r="B934" i="11"/>
  <c r="B933" i="11"/>
  <c r="B932" i="11"/>
  <c r="B931" i="11"/>
  <c r="B930" i="11"/>
  <c r="B929" i="11"/>
  <c r="B928" i="11"/>
  <c r="B927" i="11"/>
  <c r="B926" i="11"/>
  <c r="B925" i="11"/>
  <c r="D140" i="5"/>
  <c r="B44" i="11"/>
  <c r="B43" i="11"/>
  <c r="B42" i="11"/>
  <c r="B41" i="11"/>
  <c r="B40" i="11"/>
  <c r="B39" i="11"/>
  <c r="B38" i="11"/>
  <c r="B37" i="11"/>
  <c r="B36" i="11"/>
  <c r="B35" i="11"/>
  <c r="B34" i="11"/>
  <c r="B33" i="11"/>
  <c r="B32" i="11"/>
  <c r="D141" i="5"/>
  <c r="B1001" i="11"/>
  <c r="B1000" i="11"/>
  <c r="D142" i="5"/>
  <c r="B658" i="11"/>
  <c r="B657" i="11"/>
  <c r="B656" i="11"/>
  <c r="B655" i="11"/>
  <c r="B654" i="11"/>
  <c r="D143" i="5"/>
  <c r="B583" i="11"/>
  <c r="B582" i="11"/>
  <c r="B581" i="11"/>
  <c r="B580" i="11"/>
  <c r="D144" i="5"/>
  <c r="B1217" i="11"/>
  <c r="B1216" i="11"/>
  <c r="B1215" i="11"/>
  <c r="B1214" i="11"/>
  <c r="B1213" i="11"/>
  <c r="B1212" i="11"/>
  <c r="B1211" i="11"/>
  <c r="B1210" i="11"/>
  <c r="B1209" i="11"/>
  <c r="D145" i="5"/>
  <c r="B1099" i="11"/>
  <c r="B1098" i="11"/>
  <c r="B1097" i="11"/>
  <c r="B1096" i="11"/>
  <c r="B1095" i="11"/>
  <c r="B1094" i="11"/>
  <c r="B1093" i="11"/>
  <c r="B1092" i="11"/>
  <c r="B1091" i="11"/>
  <c r="B1090" i="11"/>
  <c r="D146" i="5"/>
  <c r="B352" i="11"/>
  <c r="B351" i="11"/>
  <c r="B350" i="11"/>
  <c r="B349" i="11"/>
  <c r="B348" i="11"/>
  <c r="B347" i="11"/>
  <c r="B346" i="11"/>
  <c r="B345" i="11"/>
  <c r="D147" i="5"/>
  <c r="B556" i="11"/>
  <c r="B555" i="11"/>
  <c r="B554" i="11"/>
  <c r="D148" i="5"/>
  <c r="B551" i="11"/>
  <c r="B550" i="11"/>
  <c r="B549" i="11"/>
  <c r="B548" i="11"/>
  <c r="B547" i="11"/>
  <c r="D149" i="5"/>
  <c r="B488" i="11"/>
  <c r="B487" i="11"/>
  <c r="D150" i="5"/>
  <c r="B275" i="11"/>
  <c r="B274" i="11"/>
  <c r="B273" i="11"/>
  <c r="B272" i="11"/>
  <c r="B271" i="11"/>
  <c r="B270" i="11"/>
  <c r="B269" i="11"/>
  <c r="B268" i="11"/>
  <c r="B267" i="11"/>
  <c r="B266" i="11"/>
  <c r="B265" i="11"/>
  <c r="B264" i="11"/>
  <c r="B263" i="11"/>
  <c r="D151" i="5"/>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D152" i="5"/>
  <c r="B1002" i="11"/>
  <c r="D153" i="5"/>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D154" i="5"/>
  <c r="B717" i="11"/>
  <c r="B716" i="11"/>
  <c r="B715" i="11"/>
  <c r="B714" i="11"/>
  <c r="D156" i="5"/>
  <c r="B1030" i="11"/>
  <c r="B1029" i="11"/>
  <c r="D157" i="5"/>
  <c r="B978" i="11"/>
  <c r="B977" i="11"/>
  <c r="B976" i="11"/>
  <c r="B975" i="11"/>
  <c r="B974" i="11"/>
  <c r="B973" i="11"/>
  <c r="B972" i="11"/>
  <c r="D158" i="5"/>
  <c r="B187" i="11"/>
  <c r="B186" i="11"/>
  <c r="B185" i="11"/>
  <c r="B184" i="11"/>
  <c r="B183" i="11"/>
  <c r="B182" i="11"/>
  <c r="B181" i="11"/>
  <c r="D159" i="5"/>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D160" i="5"/>
  <c r="B790" i="11"/>
  <c r="B789" i="11"/>
  <c r="D161" i="5"/>
  <c r="B1205" i="11"/>
  <c r="B1204" i="11"/>
  <c r="B1203" i="11"/>
  <c r="B1202" i="11"/>
  <c r="B1201" i="11"/>
  <c r="B1200" i="11"/>
  <c r="B1199" i="11"/>
  <c r="B1198" i="11"/>
  <c r="B1197" i="11"/>
  <c r="D162" i="5"/>
  <c r="B1180" i="11"/>
  <c r="B1179" i="11"/>
  <c r="D163" i="5"/>
  <c r="B305" i="11"/>
  <c r="B304" i="11"/>
  <c r="D164" i="5"/>
  <c r="B1086" i="11"/>
  <c r="B1085" i="11"/>
  <c r="B1084" i="11"/>
  <c r="B1083" i="11"/>
  <c r="B1082" i="11"/>
  <c r="B1081" i="11"/>
  <c r="B1080" i="11"/>
  <c r="B1079" i="11"/>
  <c r="B1078" i="11"/>
  <c r="B1077" i="11"/>
  <c r="B1076" i="11"/>
  <c r="B1075" i="11"/>
  <c r="B1074" i="11"/>
  <c r="B1073" i="11"/>
  <c r="B1072" i="11"/>
  <c r="B1071" i="11"/>
  <c r="B1070" i="11"/>
  <c r="B1069" i="11"/>
  <c r="B1068" i="11"/>
  <c r="B1067" i="11"/>
  <c r="B1066" i="11"/>
  <c r="B1065" i="11"/>
  <c r="B1064" i="11"/>
  <c r="B1063" i="11"/>
  <c r="B1062" i="11"/>
  <c r="B1061" i="11"/>
  <c r="B1060" i="11"/>
  <c r="B1059" i="11"/>
  <c r="B1058" i="11"/>
  <c r="B1057" i="11"/>
  <c r="B1056" i="11"/>
  <c r="B1055" i="11"/>
  <c r="B1054" i="11"/>
  <c r="B1053" i="11"/>
  <c r="B1052" i="11"/>
  <c r="D165" i="5"/>
  <c r="B1028" i="11"/>
  <c r="B1027" i="11"/>
  <c r="B1026" i="11"/>
  <c r="D166" i="5"/>
  <c r="B788" i="11"/>
  <c r="B787" i="11"/>
  <c r="B786" i="11"/>
  <c r="B785" i="11"/>
  <c r="B784" i="11"/>
  <c r="B783" i="11"/>
  <c r="D167" i="5"/>
  <c r="B984" i="11"/>
  <c r="D168" i="5"/>
  <c r="B999" i="11"/>
  <c r="D169" i="5"/>
  <c r="B1223" i="11"/>
  <c r="B1222" i="11"/>
  <c r="D171" i="5"/>
  <c r="B691" i="11"/>
  <c r="B690" i="11"/>
  <c r="B689" i="11"/>
  <c r="B688" i="11"/>
  <c r="B687" i="11"/>
  <c r="D172" i="5"/>
  <c r="B1116" i="11"/>
  <c r="B1115" i="11"/>
  <c r="B1114" i="11"/>
  <c r="B1113" i="11"/>
  <c r="B1112" i="11"/>
  <c r="B1111" i="11"/>
  <c r="B1110" i="11"/>
  <c r="B1109" i="11"/>
  <c r="B1108" i="11"/>
  <c r="B1107" i="11"/>
  <c r="B1106" i="11"/>
  <c r="B1105" i="11"/>
  <c r="B1104" i="11"/>
  <c r="B1103" i="11"/>
  <c r="B1102" i="11"/>
  <c r="B1101" i="11"/>
  <c r="B1100" i="11"/>
  <c r="D173" i="5"/>
  <c r="B1037" i="11"/>
  <c r="B1036" i="11"/>
  <c r="D174" i="5"/>
  <c r="B31" i="11"/>
  <c r="B30" i="11"/>
  <c r="B29" i="11"/>
  <c r="B28" i="11"/>
  <c r="B27" i="11"/>
  <c r="B26" i="11"/>
  <c r="B25" i="11"/>
  <c r="D175" i="5"/>
  <c r="B110" i="11"/>
  <c r="B109" i="11"/>
  <c r="B108" i="11"/>
  <c r="B107" i="11"/>
  <c r="B106" i="11"/>
  <c r="B105" i="11"/>
  <c r="B104" i="11"/>
  <c r="B103" i="11"/>
  <c r="D176" i="5"/>
  <c r="B1171" i="11"/>
  <c r="B1170" i="11"/>
  <c r="B1169" i="11"/>
  <c r="B1168" i="11"/>
  <c r="B1167" i="11"/>
  <c r="B1166" i="11"/>
  <c r="B1165" i="11"/>
  <c r="B1164" i="11"/>
  <c r="B1163" i="11"/>
  <c r="B1162" i="11"/>
  <c r="B1161" i="11"/>
  <c r="B1160" i="11"/>
  <c r="B1159" i="11"/>
  <c r="B1158" i="11"/>
  <c r="B1157" i="11"/>
  <c r="B1156" i="11"/>
  <c r="B1155" i="11"/>
  <c r="B1154" i="11"/>
  <c r="B1153" i="11"/>
  <c r="B1152" i="11"/>
  <c r="B1151" i="11"/>
  <c r="B1150" i="11"/>
  <c r="B1149" i="11"/>
  <c r="B1148" i="11"/>
  <c r="B1147" i="11"/>
  <c r="B1146" i="11"/>
  <c r="B1145" i="11"/>
  <c r="B1144" i="11"/>
  <c r="B1143" i="11"/>
  <c r="B1142" i="11"/>
  <c r="B1141" i="11"/>
  <c r="B1140" i="11"/>
  <c r="B1139" i="11"/>
  <c r="B1138" i="11"/>
  <c r="B1137" i="11"/>
  <c r="B1136" i="11"/>
  <c r="B1135" i="11"/>
  <c r="B1134" i="11"/>
  <c r="B1133" i="11"/>
  <c r="B1132" i="11"/>
  <c r="B1131" i="11"/>
  <c r="B1130" i="11"/>
  <c r="B1129" i="11"/>
  <c r="B1128" i="11"/>
  <c r="B1127" i="11"/>
  <c r="B1126" i="11"/>
  <c r="B1125" i="11"/>
  <c r="B1124" i="11"/>
  <c r="B1123" i="11"/>
  <c r="B1122" i="11"/>
  <c r="B1121" i="11"/>
  <c r="B1120" i="11"/>
  <c r="B1119" i="11"/>
  <c r="B1118" i="11"/>
  <c r="B1117" i="11"/>
  <c r="D177" i="5"/>
  <c r="B587" i="11"/>
  <c r="B586" i="11"/>
  <c r="B585" i="11"/>
  <c r="B584" i="11"/>
  <c r="D178" i="5"/>
  <c r="B793" i="11"/>
  <c r="B792" i="11"/>
  <c r="B791" i="11"/>
  <c r="D179" i="5"/>
  <c r="B172" i="11"/>
  <c r="B171" i="11"/>
  <c r="B170" i="11"/>
  <c r="B169" i="11"/>
  <c r="B168" i="11"/>
  <c r="B167" i="11"/>
  <c r="B166" i="11"/>
  <c r="D180" i="5"/>
  <c r="B150" i="11"/>
  <c r="B149" i="11"/>
  <c r="B148" i="11"/>
  <c r="B147" i="11"/>
  <c r="B146" i="11"/>
  <c r="D181" i="5"/>
  <c r="B1196" i="11"/>
  <c r="B1195" i="11"/>
  <c r="B1194" i="11"/>
  <c r="D182" i="5"/>
  <c r="B1039" i="11"/>
  <c r="D183" i="5"/>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D184" i="5"/>
  <c r="B713" i="11"/>
  <c r="B712" i="11"/>
  <c r="B711" i="11"/>
  <c r="D185" i="5"/>
  <c r="B278" i="11"/>
  <c r="B277" i="11"/>
  <c r="B276" i="11"/>
  <c r="D186" i="5"/>
  <c r="B328" i="11"/>
  <c r="B327" i="11"/>
  <c r="D187" i="5"/>
  <c r="B578" i="11"/>
  <c r="B577" i="11"/>
  <c r="D188" i="5"/>
  <c r="B593" i="11"/>
  <c r="B592" i="11"/>
  <c r="B591" i="11"/>
  <c r="D189" i="5"/>
  <c r="B145" i="11"/>
  <c r="B144" i="11"/>
  <c r="B143" i="11"/>
  <c r="B142" i="11"/>
  <c r="B141" i="11"/>
  <c r="B140" i="11"/>
  <c r="B139" i="11"/>
  <c r="B138" i="11"/>
  <c r="D190" i="5"/>
  <c r="B1189" i="11"/>
  <c r="B1188" i="11"/>
  <c r="B1187" i="11"/>
  <c r="D191" i="5"/>
  <c r="B704" i="11"/>
  <c r="B703" i="11"/>
  <c r="B702" i="11"/>
  <c r="B701" i="11"/>
  <c r="B700" i="11"/>
  <c r="B699" i="11"/>
  <c r="B698" i="11"/>
  <c r="B697" i="11"/>
  <c r="B696" i="11"/>
  <c r="B695" i="11"/>
  <c r="B694" i="11"/>
  <c r="B693" i="11"/>
  <c r="B692" i="11"/>
  <c r="D192" i="5"/>
  <c r="B123" i="11"/>
  <c r="B122" i="11"/>
  <c r="B121" i="11"/>
  <c r="D195" i="5"/>
  <c r="B955" i="11"/>
  <c r="D196" i="5"/>
  <c r="B120" i="11"/>
  <c r="B119" i="11"/>
  <c r="B118" i="11"/>
  <c r="B117" i="11"/>
  <c r="B116" i="11"/>
  <c r="B115" i="11"/>
  <c r="B114" i="11"/>
  <c r="B113" i="11"/>
  <c r="B112" i="11"/>
  <c r="B111" i="11"/>
  <c r="D197" i="5"/>
  <c r="B137" i="11"/>
  <c r="B136" i="11"/>
  <c r="B135" i="11"/>
  <c r="B134" i="11"/>
  <c r="B133" i="11"/>
  <c r="B132" i="11"/>
  <c r="B131" i="11"/>
  <c r="B130" i="11"/>
  <c r="B129" i="11"/>
  <c r="B128" i="11"/>
  <c r="B127" i="11"/>
  <c r="B126" i="11"/>
  <c r="B125" i="11"/>
  <c r="B124" i="11"/>
  <c r="D199" i="5"/>
  <c r="B1089" i="11"/>
  <c r="B1088" i="11"/>
  <c r="B1087" i="11"/>
  <c r="D200" i="5"/>
  <c r="B971" i="11"/>
  <c r="B970" i="11"/>
  <c r="D201" i="5"/>
  <c r="B61" i="11"/>
  <c r="B60" i="11"/>
  <c r="B59" i="11"/>
  <c r="B58" i="11"/>
  <c r="B57" i="11"/>
  <c r="B56" i="11"/>
  <c r="B55" i="11"/>
  <c r="B54" i="11"/>
  <c r="B53" i="11"/>
  <c r="B52" i="11"/>
  <c r="B51" i="11"/>
  <c r="B50" i="11"/>
  <c r="B49" i="11"/>
  <c r="B48" i="11"/>
  <c r="B47" i="11"/>
  <c r="B46" i="11"/>
  <c r="B45" i="11"/>
  <c r="D202" i="5"/>
  <c r="B1178" i="11"/>
  <c r="B1177" i="11"/>
  <c r="B1176" i="11"/>
  <c r="B1175" i="11"/>
  <c r="B1174" i="11"/>
  <c r="B1173" i="11"/>
  <c r="B1172" i="11"/>
  <c r="D203" i="5"/>
  <c r="B72" i="11"/>
  <c r="B71" i="11"/>
  <c r="B70" i="11"/>
  <c r="B69" i="11"/>
  <c r="B68" i="11"/>
  <c r="B67" i="11"/>
  <c r="B66" i="11"/>
  <c r="B65" i="11"/>
  <c r="B64" i="11"/>
  <c r="B63" i="11"/>
  <c r="B62" i="11"/>
  <c r="D204" i="5"/>
  <c r="I9" i="5"/>
  <c r="H7" i="5"/>
  <c r="B10" i="8" l="1"/>
  <c r="D10" i="8" s="1"/>
  <c r="B8" i="8"/>
  <c r="D8" i="8" s="1"/>
  <c r="M18" i="5"/>
  <c r="K7" i="5"/>
  <c r="J7" i="5"/>
  <c r="M13" i="5"/>
  <c r="M51" i="5"/>
  <c r="M47" i="5"/>
  <c r="M92" i="5"/>
  <c r="M70" i="5"/>
  <c r="M170" i="5"/>
  <c r="M77" i="5"/>
  <c r="M54" i="5"/>
  <c r="M115" i="5"/>
  <c r="M111" i="5"/>
  <c r="M177" i="5"/>
  <c r="M202" i="5"/>
  <c r="M161" i="5"/>
  <c r="M185" i="5"/>
  <c r="M204" i="5"/>
  <c r="M139" i="5"/>
  <c r="M39" i="5"/>
  <c r="M36" i="5"/>
  <c r="M62" i="5"/>
  <c r="M21" i="5"/>
  <c r="M119" i="5"/>
  <c r="M103" i="5"/>
  <c r="M133" i="5"/>
  <c r="M194" i="5"/>
  <c r="M153" i="5"/>
  <c r="M130" i="5"/>
  <c r="M118" i="5"/>
  <c r="M178" i="5"/>
  <c r="M85" i="5"/>
  <c r="M15" i="5"/>
  <c r="M174" i="5"/>
  <c r="M188" i="5"/>
  <c r="M55" i="5"/>
  <c r="M126" i="5"/>
  <c r="M147" i="5"/>
  <c r="M100" i="5"/>
  <c r="M66" i="5"/>
  <c r="M28" i="5"/>
  <c r="M166" i="5"/>
  <c r="M107" i="5"/>
  <c r="M43" i="5"/>
  <c r="M122" i="5"/>
  <c r="M58" i="5"/>
  <c r="M156" i="5"/>
  <c r="M95" i="5"/>
  <c r="M31" i="5"/>
  <c r="M169" i="5"/>
  <c r="M110" i="5"/>
  <c r="M46" i="5"/>
  <c r="M187" i="5"/>
  <c r="M132" i="5"/>
  <c r="M69" i="5"/>
  <c r="M201" i="5"/>
  <c r="M146" i="5"/>
  <c r="M84" i="5"/>
  <c r="M20" i="5"/>
  <c r="M160" i="5"/>
  <c r="M99" i="5"/>
  <c r="M35" i="5"/>
  <c r="M173" i="5"/>
  <c r="M114" i="5"/>
  <c r="M50" i="5"/>
  <c r="M12" i="5"/>
  <c r="M149" i="5"/>
  <c r="M163" i="5"/>
  <c r="M38" i="5"/>
  <c r="M125" i="5"/>
  <c r="M76" i="5"/>
  <c r="M91" i="5"/>
  <c r="M106" i="5"/>
  <c r="M196" i="5"/>
  <c r="M141" i="5"/>
  <c r="M155" i="5"/>
  <c r="M176" i="5"/>
  <c r="M53" i="5"/>
  <c r="M68" i="5"/>
  <c r="M200" i="5"/>
  <c r="M145" i="5"/>
  <c r="M83" i="5"/>
  <c r="M19" i="5"/>
  <c r="M159" i="5"/>
  <c r="M98" i="5"/>
  <c r="M34" i="5"/>
  <c r="M87" i="5"/>
  <c r="M23" i="5"/>
  <c r="M102" i="5"/>
  <c r="M61" i="5"/>
  <c r="M138" i="5"/>
  <c r="M152" i="5"/>
  <c r="M27" i="5"/>
  <c r="M42" i="5"/>
  <c r="M79" i="5"/>
  <c r="M94" i="5"/>
  <c r="M117" i="5"/>
  <c r="M189" i="5"/>
  <c r="M134" i="5"/>
  <c r="M71" i="5"/>
  <c r="M203" i="5"/>
  <c r="M148" i="5"/>
  <c r="M86" i="5"/>
  <c r="M22" i="5"/>
  <c r="M168" i="5"/>
  <c r="M109" i="5"/>
  <c r="M45" i="5"/>
  <c r="M181" i="5"/>
  <c r="M124" i="5"/>
  <c r="M60" i="5"/>
  <c r="M193" i="5"/>
  <c r="M75" i="5"/>
  <c r="M11" i="5"/>
  <c r="M90" i="5"/>
  <c r="M26" i="5"/>
  <c r="M30" i="5"/>
  <c r="M182" i="5"/>
  <c r="M127" i="5"/>
  <c r="M63" i="5"/>
  <c r="M195" i="5"/>
  <c r="M140" i="5"/>
  <c r="M78" i="5"/>
  <c r="M14" i="5"/>
  <c r="M162" i="5"/>
  <c r="M101" i="5"/>
  <c r="M37" i="5"/>
  <c r="M175" i="5"/>
  <c r="M116" i="5"/>
  <c r="M52" i="5"/>
  <c r="M186" i="5"/>
  <c r="M131" i="5"/>
  <c r="M67" i="5"/>
  <c r="M199" i="5"/>
  <c r="M144" i="5"/>
  <c r="M82" i="5"/>
  <c r="M172" i="5"/>
  <c r="M73" i="5"/>
  <c r="M183" i="5"/>
  <c r="M165" i="5"/>
  <c r="M57" i="5"/>
  <c r="M9" i="5"/>
  <c r="M205" i="5"/>
  <c r="M171" i="5"/>
  <c r="M164" i="5"/>
  <c r="M142" i="5"/>
  <c r="M128" i="5"/>
  <c r="M112" i="5"/>
  <c r="M88" i="5"/>
  <c r="M72" i="5"/>
  <c r="M56" i="5"/>
  <c r="M40" i="5"/>
  <c r="M24" i="5"/>
  <c r="M191" i="5"/>
  <c r="M49" i="5"/>
  <c r="M190" i="5"/>
  <c r="M180" i="5"/>
  <c r="M158" i="5"/>
  <c r="M151" i="5"/>
  <c r="M143" i="5"/>
  <c r="M136" i="5"/>
  <c r="M129" i="5"/>
  <c r="M113" i="5"/>
  <c r="M105" i="5"/>
  <c r="M89" i="5"/>
  <c r="M65" i="5"/>
  <c r="M41" i="5"/>
  <c r="M17" i="5"/>
  <c r="M157" i="5"/>
  <c r="M184" i="5"/>
  <c r="M25" i="5"/>
  <c r="M104" i="5"/>
  <c r="M198" i="5"/>
  <c r="M121" i="5"/>
  <c r="M97" i="5"/>
  <c r="M81" i="5"/>
  <c r="M33" i="5"/>
  <c r="M197" i="5"/>
  <c r="M179" i="5"/>
  <c r="M150" i="5"/>
  <c r="M135" i="5"/>
  <c r="M120" i="5"/>
  <c r="M96" i="5"/>
  <c r="M80" i="5"/>
  <c r="M64" i="5"/>
  <c r="M48" i="5"/>
  <c r="M32" i="5"/>
  <c r="M16" i="5"/>
  <c r="M154" i="5"/>
  <c r="M93" i="5"/>
  <c r="M29" i="5"/>
  <c r="M167" i="5"/>
  <c r="M108" i="5"/>
  <c r="M44" i="5"/>
  <c r="M123" i="5"/>
  <c r="M59" i="5"/>
  <c r="M192" i="5"/>
  <c r="M137" i="5"/>
  <c r="M74" i="5"/>
  <c r="M10" i="5"/>
  <c r="I10" i="5" l="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I38" i="5" s="1"/>
  <c r="I39" i="5" s="1"/>
  <c r="I40" i="5" s="1"/>
  <c r="I41" i="5" s="1"/>
  <c r="I42" i="5" s="1"/>
  <c r="I43" i="5" s="1"/>
  <c r="I44" i="5" s="1"/>
  <c r="I45" i="5" s="1"/>
  <c r="I46" i="5" s="1"/>
  <c r="I47" i="5" s="1"/>
  <c r="I48" i="5" s="1"/>
  <c r="I49" i="5" s="1"/>
  <c r="I50" i="5" s="1"/>
  <c r="I51" i="5" s="1"/>
  <c r="I52" i="5" s="1"/>
  <c r="I53" i="5" s="1"/>
  <c r="I54" i="5" s="1"/>
  <c r="I55" i="5" s="1"/>
  <c r="I56" i="5" s="1"/>
  <c r="I57" i="5" s="1"/>
  <c r="I58" i="5" s="1"/>
  <c r="I59" i="5" s="1"/>
  <c r="I60" i="5" s="1"/>
  <c r="I61" i="5" s="1"/>
  <c r="I62" i="5" s="1"/>
  <c r="I63" i="5" s="1"/>
  <c r="I64" i="5" s="1"/>
  <c r="I65" i="5" s="1"/>
  <c r="I66" i="5" s="1"/>
  <c r="I67" i="5" s="1"/>
  <c r="I68" i="5" s="1"/>
  <c r="I69" i="5" s="1"/>
  <c r="I70" i="5" s="1"/>
  <c r="I71" i="5" s="1"/>
  <c r="I72" i="5" s="1"/>
  <c r="I73" i="5" s="1"/>
  <c r="I74" i="5" s="1"/>
  <c r="I75" i="5" s="1"/>
  <c r="I76" i="5" s="1"/>
  <c r="I77" i="5" s="1"/>
  <c r="I78" i="5" s="1"/>
  <c r="I79" i="5" s="1"/>
  <c r="I80" i="5" s="1"/>
  <c r="I81" i="5" s="1"/>
  <c r="I82" i="5" s="1"/>
  <c r="I83" i="5" s="1"/>
  <c r="I84" i="5" s="1"/>
  <c r="I85" i="5" s="1"/>
  <c r="I86" i="5" s="1"/>
  <c r="I87" i="5" s="1"/>
  <c r="I88" i="5" s="1"/>
  <c r="I89" i="5" s="1"/>
  <c r="I90" i="5" s="1"/>
  <c r="I91" i="5" s="1"/>
  <c r="I92" i="5" s="1"/>
  <c r="I93" i="5" s="1"/>
  <c r="I94" i="5" s="1"/>
  <c r="I95" i="5" s="1"/>
  <c r="I96" i="5" s="1"/>
  <c r="I97" i="5" s="1"/>
  <c r="I98" i="5" s="1"/>
  <c r="I99" i="5" s="1"/>
  <c r="I100" i="5" s="1"/>
  <c r="I101" i="5" s="1"/>
  <c r="I102" i="5" s="1"/>
  <c r="I103" i="5" s="1"/>
  <c r="I104" i="5" s="1"/>
  <c r="I105" i="5" s="1"/>
  <c r="I106" i="5" s="1"/>
  <c r="I107" i="5" s="1"/>
  <c r="I108" i="5" s="1"/>
  <c r="I109" i="5" s="1"/>
  <c r="I110" i="5" s="1"/>
  <c r="I111" i="5" s="1"/>
  <c r="I112" i="5" s="1"/>
  <c r="I113" i="5" s="1"/>
  <c r="I114" i="5" s="1"/>
  <c r="I115" i="5" s="1"/>
  <c r="I116" i="5" s="1"/>
  <c r="I117" i="5" s="1"/>
  <c r="I118" i="5" s="1"/>
  <c r="I119" i="5" s="1"/>
  <c r="I120" i="5" s="1"/>
  <c r="I121" i="5" s="1"/>
  <c r="I122" i="5" s="1"/>
  <c r="I123" i="5" s="1"/>
  <c r="I124" i="5" s="1"/>
  <c r="I125" i="5" s="1"/>
  <c r="I126" i="5" s="1"/>
  <c r="I127" i="5" s="1"/>
  <c r="I128" i="5" s="1"/>
  <c r="I129" i="5" s="1"/>
  <c r="I130" i="5" s="1"/>
  <c r="I131" i="5" s="1"/>
  <c r="I132" i="5" s="1"/>
  <c r="I133" i="5" s="1"/>
  <c r="I134" i="5" s="1"/>
  <c r="I135" i="5" s="1"/>
  <c r="I136" i="5" s="1"/>
  <c r="I137" i="5" s="1"/>
  <c r="I138" i="5" s="1"/>
  <c r="I139" i="5" s="1"/>
  <c r="I140" i="5" s="1"/>
  <c r="I141" i="5" s="1"/>
  <c r="I142" i="5" s="1"/>
  <c r="I143" i="5" s="1"/>
  <c r="I144" i="5" s="1"/>
  <c r="I145" i="5" s="1"/>
  <c r="I146" i="5" s="1"/>
  <c r="I147" i="5" s="1"/>
  <c r="I148" i="5" s="1"/>
  <c r="I149" i="5" s="1"/>
  <c r="I150" i="5" s="1"/>
  <c r="I151" i="5" s="1"/>
  <c r="I152" i="5" s="1"/>
  <c r="I153" i="5" s="1"/>
  <c r="I154" i="5" s="1"/>
  <c r="I155" i="5" s="1"/>
  <c r="I156" i="5" s="1"/>
  <c r="I157" i="5" s="1"/>
  <c r="I158" i="5" s="1"/>
  <c r="I159" i="5" s="1"/>
  <c r="I160" i="5" s="1"/>
  <c r="I161" i="5" s="1"/>
  <c r="I162" i="5" s="1"/>
  <c r="I163" i="5" s="1"/>
  <c r="I164" i="5" s="1"/>
  <c r="I165" i="5" s="1"/>
  <c r="I166" i="5" s="1"/>
  <c r="I167" i="5" s="1"/>
  <c r="I168" i="5" s="1"/>
  <c r="I169" i="5" s="1"/>
  <c r="I170" i="5" s="1"/>
  <c r="I171" i="5" s="1"/>
  <c r="I172" i="5" s="1"/>
  <c r="I173" i="5" s="1"/>
  <c r="I174" i="5" s="1"/>
  <c r="I175" i="5" s="1"/>
  <c r="I176" i="5" s="1"/>
  <c r="I177" i="5" s="1"/>
  <c r="I178" i="5" s="1"/>
  <c r="I179" i="5" s="1"/>
  <c r="I180" i="5" s="1"/>
  <c r="I181" i="5" s="1"/>
  <c r="I182" i="5" s="1"/>
  <c r="I183" i="5" s="1"/>
  <c r="I184" i="5" s="1"/>
  <c r="I185" i="5" s="1"/>
  <c r="I186" i="5" s="1"/>
  <c r="I187" i="5" s="1"/>
  <c r="I188" i="5" s="1"/>
  <c r="I189" i="5" s="1"/>
  <c r="I190" i="5" s="1"/>
  <c r="I191" i="5" s="1"/>
  <c r="I192" i="5" s="1"/>
  <c r="I193" i="5" s="1"/>
  <c r="I194" i="5" s="1"/>
  <c r="I195" i="5" s="1"/>
  <c r="I196" i="5" s="1"/>
  <c r="I197" i="5" s="1"/>
  <c r="I198" i="5" s="1"/>
  <c r="I199" i="5" s="1"/>
  <c r="I200" i="5" s="1"/>
  <c r="I201" i="5" s="1"/>
  <c r="I202" i="5" s="1"/>
  <c r="I203" i="5" s="1"/>
  <c r="I204" i="5" s="1"/>
  <c r="I205" i="5" s="1"/>
</calcChain>
</file>

<file path=xl/sharedStrings.xml><?xml version="1.0" encoding="utf-8"?>
<sst xmlns="http://schemas.openxmlformats.org/spreadsheetml/2006/main" count="7457" uniqueCount="2888">
  <si>
    <t>Request:</t>
  </si>
  <si>
    <t>Status</t>
  </si>
  <si>
    <t>Notes</t>
  </si>
  <si>
    <t xml:space="preserve">Appendix A: MOEquity Data Submission:    Each SEA must submit the following MOEquity baseline and initial data by July 30, 2021. To the extent that FY 2022 funding data are not available, an SEA may provide projected data or request an extension to provide the data that are not currently available by October 15, 2021. For the purposes of maintaining equity for FY 2022, each State must submit in a spreadsheet in .xls, .csv or similar format: </t>
  </si>
  <si>
    <t>1. A list of the State’s high-need LEAs including NCES LEA/district ID;</t>
  </si>
  <si>
    <t>Done</t>
  </si>
  <si>
    <t>2. The statewide per-pupil amount of State funds provided to all LEAs in the State in FY 2021;</t>
  </si>
  <si>
    <t>Using Fall Membership data from 2020-21 and data used to establish SEA MOEffort</t>
  </si>
  <si>
    <t>3. The statewide per-pupil amount of State funds provided to all LEAs in the State in FY 2022 (if available);</t>
  </si>
  <si>
    <t>2021-22 Fall Membership data isn't available until December '21, so we are using projected enrollment data  received for the State School Fund, which is our primary source of funding for K-12</t>
  </si>
  <si>
    <t>4. The per-pupil amount of State funds provided to each high-need LEA in the State in FY 2021;</t>
  </si>
  <si>
    <t>5. The per-pupil amount of State funds provided to each high-need LEA in the State in FY 2022 (if available);</t>
  </si>
  <si>
    <t>6. A list of the State’s highest-poverty LEAs including NCES LEA/district ID;</t>
  </si>
  <si>
    <t>7. The per-pupil amount of State funding provided for each highest-poverty LEA in FY 2019;</t>
  </si>
  <si>
    <t>Using Fall Membership data from 2018-19. The amount per pupil is considerably less, as there were almost 24,000 more students in the system</t>
  </si>
  <si>
    <t>8. The per-pupil amount of State funding provided for each highest-poverty LEA in FYs 2022 (if available); and</t>
  </si>
  <si>
    <t>9. A list of the high-poverty schools in each LEA in the State (including the NCES school ID) for which it must maintain equity in FY 2022 (which may be provided via a link to a website if the State posts such information on its public website)</t>
  </si>
  <si>
    <t>County</t>
  </si>
  <si>
    <t>Attending District Institution ID</t>
  </si>
  <si>
    <t>District Name</t>
  </si>
  <si>
    <t>2019-20 Total Enrollment</t>
  </si>
  <si>
    <t>2020-21 Total Enrollment</t>
  </si>
  <si>
    <t>Multnomah</t>
  </si>
  <si>
    <t>Portland SD 1J</t>
  </si>
  <si>
    <t>Marion</t>
  </si>
  <si>
    <t>Salem-Keizer SD 24J</t>
  </si>
  <si>
    <t>Washington</t>
  </si>
  <si>
    <t>Beaverton SD 48J</t>
  </si>
  <si>
    <t>Hillsboro SD 1J</t>
  </si>
  <si>
    <t>Deschutes</t>
  </si>
  <si>
    <t>Bend-LaPine Administrative SD 1</t>
  </si>
  <si>
    <t>Lane</t>
  </si>
  <si>
    <t>Eugene SD 4J</t>
  </si>
  <si>
    <t>Clackamas</t>
  </si>
  <si>
    <t>North Clackamas SD 12</t>
  </si>
  <si>
    <t>Jackson</t>
  </si>
  <si>
    <t>Medford SD 549C</t>
  </si>
  <si>
    <t>Tigard-Tualatin SD 23J</t>
  </si>
  <si>
    <t>Gresham-Barlow SD 10J</t>
  </si>
  <si>
    <t>Reynolds SD 7</t>
  </si>
  <si>
    <t>Springfield SD 19</t>
  </si>
  <si>
    <t>West Linn-Wilsonville SD 3J</t>
  </si>
  <si>
    <t>David Douglas SD 40</t>
  </si>
  <si>
    <t>Linn</t>
  </si>
  <si>
    <t>Greater Albany Public SD 8J</t>
  </si>
  <si>
    <t>Oregon City SD 62</t>
  </si>
  <si>
    <t>Redmond SD 2J</t>
  </si>
  <si>
    <t>Lake Oswego SD 7J</t>
  </si>
  <si>
    <t>Klamath</t>
  </si>
  <si>
    <t>Klamath County SD</t>
  </si>
  <si>
    <t>Benton</t>
  </si>
  <si>
    <t>Corvallis SD 509J</t>
  </si>
  <si>
    <t>Yamhill</t>
  </si>
  <si>
    <t>McMinnville SD 40</t>
  </si>
  <si>
    <t>Forest Grove SD 15</t>
  </si>
  <si>
    <t>Centennial SD 28J</t>
  </si>
  <si>
    <t>Josephine</t>
  </si>
  <si>
    <t>Grants Pass SD 7</t>
  </si>
  <si>
    <t>Douglas</t>
  </si>
  <si>
    <t>Douglas County SD 4</t>
  </si>
  <si>
    <t>Umatilla</t>
  </si>
  <si>
    <t>Hermiston SD 8</t>
  </si>
  <si>
    <t>Coos</t>
  </si>
  <si>
    <t>North Bend SD 13</t>
  </si>
  <si>
    <t>Woodburn SD 103</t>
  </si>
  <si>
    <t>Bethel SD 52</t>
  </si>
  <si>
    <t>Santiam Canyon SD 129J</t>
  </si>
  <si>
    <t>Lincoln</t>
  </si>
  <si>
    <t>Lincoln County SD</t>
  </si>
  <si>
    <t>Sherwood SD 88J</t>
  </si>
  <si>
    <t>Central Point SD 6</t>
  </si>
  <si>
    <t>Baker</t>
  </si>
  <si>
    <t>Baker SD 5J</t>
  </si>
  <si>
    <t>Three Rivers/Josephine County SD</t>
  </si>
  <si>
    <t>Newberg SD 29J</t>
  </si>
  <si>
    <t>Oregon Trail SD 46</t>
  </si>
  <si>
    <t>Canby SD 86</t>
  </si>
  <si>
    <t>Eagle Point SD 9</t>
  </si>
  <si>
    <t>Lebanon Community SD 9</t>
  </si>
  <si>
    <t>Hood River</t>
  </si>
  <si>
    <t>Hood River County SD</t>
  </si>
  <si>
    <t>Silver Falls SD 4J</t>
  </si>
  <si>
    <t>Estacada SD 108</t>
  </si>
  <si>
    <t>Polk</t>
  </si>
  <si>
    <t>Central SD 13J</t>
  </si>
  <si>
    <t>Crook</t>
  </si>
  <si>
    <t>Crook County SD</t>
  </si>
  <si>
    <t>Dallas SD 2</t>
  </si>
  <si>
    <t>Coos Bay SD 9</t>
  </si>
  <si>
    <t>Parkrose SD 3</t>
  </si>
  <si>
    <t>Pendleton SD 16</t>
  </si>
  <si>
    <t>Scio SD 95</t>
  </si>
  <si>
    <t>Klamath Falls City Schools</t>
  </si>
  <si>
    <t>Wasco</t>
  </si>
  <si>
    <t>North Wasco County SD 21</t>
  </si>
  <si>
    <t>Jefferson</t>
  </si>
  <si>
    <t>Jefferson County SD 509J</t>
  </si>
  <si>
    <t>South Lane SD 45J3</t>
  </si>
  <si>
    <t>Columbia</t>
  </si>
  <si>
    <t>St Helens SD 502</t>
  </si>
  <si>
    <t>Ashland SD 5</t>
  </si>
  <si>
    <t>Molalla River SD 35</t>
  </si>
  <si>
    <t>Cascade SD 5</t>
  </si>
  <si>
    <t>Phoenix-Talent SD 4</t>
  </si>
  <si>
    <t>Malheur</t>
  </si>
  <si>
    <t>Ontario SD 8C</t>
  </si>
  <si>
    <t>Morrow</t>
  </si>
  <si>
    <t>Morrow SD 1</t>
  </si>
  <si>
    <t>Sweet Home SD 55</t>
  </si>
  <si>
    <t>Scappoose SD 1J</t>
  </si>
  <si>
    <t>North Santiam SD 29J</t>
  </si>
  <si>
    <t>Tillamook</t>
  </si>
  <si>
    <t>Tillamook SD 9</t>
  </si>
  <si>
    <t>Union</t>
  </si>
  <si>
    <t>La Grande SD 1</t>
  </si>
  <si>
    <t>Clatsop</t>
  </si>
  <si>
    <t>Astoria SD 1</t>
  </si>
  <si>
    <t>Gladstone SD 115</t>
  </si>
  <si>
    <t>North Marion SD 15</t>
  </si>
  <si>
    <t>Junction City SD 69</t>
  </si>
  <si>
    <t>Milton-Freewater Unified SD 7</t>
  </si>
  <si>
    <t>Philomath SD 17J</t>
  </si>
  <si>
    <t>Seaside SD 10</t>
  </si>
  <si>
    <t>Gervais SD 1</t>
  </si>
  <si>
    <t>Umatilla SD 6R</t>
  </si>
  <si>
    <t>Fern Ridge SD 28J</t>
  </si>
  <si>
    <t>Curry</t>
  </si>
  <si>
    <t>Brookings-Harbor SD 17C</t>
  </si>
  <si>
    <t>South Umpqua SD 19</t>
  </si>
  <si>
    <t>Winston-Dillard SD 116</t>
  </si>
  <si>
    <t>Sutherlin SD 130</t>
  </si>
  <si>
    <t>Coquille SD 8</t>
  </si>
  <si>
    <t>Wheeler</t>
  </si>
  <si>
    <t>Fossil SD 21J</t>
  </si>
  <si>
    <t>Mitchell SD 55</t>
  </si>
  <si>
    <t>Lowell SD 71</t>
  </si>
  <si>
    <t>Siuslaw SD 97J</t>
  </si>
  <si>
    <t>Nyssa SD 26</t>
  </si>
  <si>
    <t>Creswell SD 40</t>
  </si>
  <si>
    <t>Harney</t>
  </si>
  <si>
    <t>Harney County Union High SD 1J</t>
  </si>
  <si>
    <t>Corbett SD 39</t>
  </si>
  <si>
    <t>Sisters SD 6</t>
  </si>
  <si>
    <t>Rogue River SD 35</t>
  </si>
  <si>
    <t>Banks SD 13</t>
  </si>
  <si>
    <t>Yamhill Carlton SD 1</t>
  </si>
  <si>
    <t>Pleasant Hill SD 1</t>
  </si>
  <si>
    <t>Warrenton-Hammond SD 30</t>
  </si>
  <si>
    <t>Dayton SD 8</t>
  </si>
  <si>
    <t>Sheridan SD 48J</t>
  </si>
  <si>
    <t>Rainier SD 13</t>
  </si>
  <si>
    <t>Willamina SD 30J</t>
  </si>
  <si>
    <t>Vale SD 84</t>
  </si>
  <si>
    <t>Harney County SD 4</t>
  </si>
  <si>
    <t>Jefferson SD 14J</t>
  </si>
  <si>
    <t>Marcola SD 79J</t>
  </si>
  <si>
    <t>Harney County SD 3</t>
  </si>
  <si>
    <t>Lake</t>
  </si>
  <si>
    <t>Lake County SD 7</t>
  </si>
  <si>
    <t>Amity SD 4J</t>
  </si>
  <si>
    <t>Harrisburg SD 7J</t>
  </si>
  <si>
    <t>Neah-Kah-Nie SD 56</t>
  </si>
  <si>
    <t>Glide SD 12</t>
  </si>
  <si>
    <t>Mt Angel SD 91</t>
  </si>
  <si>
    <t>Clatskanie SD 6J</t>
  </si>
  <si>
    <t>Culver SD 4</t>
  </si>
  <si>
    <t>Bandon SD 54</t>
  </si>
  <si>
    <t>Riverdale SD 51J</t>
  </si>
  <si>
    <t>Central Linn SD 552</t>
  </si>
  <si>
    <t>Oakland SD 1</t>
  </si>
  <si>
    <t>Reedsport SD 105</t>
  </si>
  <si>
    <t>Athena-Weston SD 29RJ</t>
  </si>
  <si>
    <t>Grant</t>
  </si>
  <si>
    <t>John Day SD 3</t>
  </si>
  <si>
    <t>Vernonia SD 47J</t>
  </si>
  <si>
    <t>Oakridge SD 76</t>
  </si>
  <si>
    <t>Gaston SD 511J</t>
  </si>
  <si>
    <t>Colton SD 53</t>
  </si>
  <si>
    <t>InterMountain ESD</t>
  </si>
  <si>
    <t>Stanfield SD 61</t>
  </si>
  <si>
    <t>Myrtle Point SD 41</t>
  </si>
  <si>
    <t>Knappa SD 4</t>
  </si>
  <si>
    <t>Alsea SD 7J</t>
  </si>
  <si>
    <t>Nestucca Valley SD 101J</t>
  </si>
  <si>
    <t>Central Curry SD 1</t>
  </si>
  <si>
    <t>Multnomah ESD</t>
  </si>
  <si>
    <t>Elgin SD 23</t>
  </si>
  <si>
    <t>Wallowa</t>
  </si>
  <si>
    <t>Enterprise SD 21</t>
  </si>
  <si>
    <t>Riddle SD 70</t>
  </si>
  <si>
    <t>Dufur SD 29</t>
  </si>
  <si>
    <t>Monroe SD 1J</t>
  </si>
  <si>
    <t>Union SD 5</t>
  </si>
  <si>
    <t>North Douglas SD 22</t>
  </si>
  <si>
    <t>Perrydale SD 21</t>
  </si>
  <si>
    <t>Echo SD 5</t>
  </si>
  <si>
    <t>St Paul SD 45</t>
  </si>
  <si>
    <t>Pilot Rock SD 2</t>
  </si>
  <si>
    <t>Glendale SD 77</t>
  </si>
  <si>
    <t>Imbler SD 11</t>
  </si>
  <si>
    <t>Joseph SD 6</t>
  </si>
  <si>
    <t>ODE YCEP District</t>
  </si>
  <si>
    <t>Adrian SD 61</t>
  </si>
  <si>
    <t>Cove SD 15</t>
  </si>
  <si>
    <t>Crow-Applegate-Lorane SD 66</t>
  </si>
  <si>
    <t>Yoncalla SD 32</t>
  </si>
  <si>
    <t>North Powder SD 8J</t>
  </si>
  <si>
    <t>South Wasco County SD 1</t>
  </si>
  <si>
    <t>North Lake SD 14</t>
  </si>
  <si>
    <t>Butte Falls SD 91</t>
  </si>
  <si>
    <t>Sherman</t>
  </si>
  <si>
    <t>Sherman County SD</t>
  </si>
  <si>
    <t>Camas Valley SD 21J</t>
  </si>
  <si>
    <t>Elkton SD 34</t>
  </si>
  <si>
    <t>Blachly SD 90</t>
  </si>
  <si>
    <t>Northwest Regional ESD</t>
  </si>
  <si>
    <t>Douglas County SD 15</t>
  </si>
  <si>
    <t>Prospect SD 59</t>
  </si>
  <si>
    <t>Clackamas ESD</t>
  </si>
  <si>
    <t>Paisley SD 11</t>
  </si>
  <si>
    <t>Port Orford-Langlois SD 2CJ</t>
  </si>
  <si>
    <t>Pine Eagle SD 61</t>
  </si>
  <si>
    <t>Wallowa SD 12</t>
  </si>
  <si>
    <t>McKenzie SD 68</t>
  </si>
  <si>
    <t>Harper SD 66</t>
  </si>
  <si>
    <t>Prairie City SD 4</t>
  </si>
  <si>
    <t>Falls City SD 57</t>
  </si>
  <si>
    <t>Gilliam</t>
  </si>
  <si>
    <t>Arlington SD 3</t>
  </si>
  <si>
    <t>Helix SD 1</t>
  </si>
  <si>
    <t>Ione SD R2</t>
  </si>
  <si>
    <t>Mapleton SD 32</t>
  </si>
  <si>
    <t>Condon SD 25J</t>
  </si>
  <si>
    <t>Powers SD 31</t>
  </si>
  <si>
    <t>Jewell SD 8</t>
  </si>
  <si>
    <t>Lane ESD</t>
  </si>
  <si>
    <t>ODE JDEP District</t>
  </si>
  <si>
    <t>Annex SD 29</t>
  </si>
  <si>
    <t>Southern Oregon ESD</t>
  </si>
  <si>
    <t>Linn Benton Lincoln ESD</t>
  </si>
  <si>
    <t>Dayville SD 16J</t>
  </si>
  <si>
    <t>Jordan Valley SD 3</t>
  </si>
  <si>
    <t>Monument SD 8</t>
  </si>
  <si>
    <t>Spray SD 1</t>
  </si>
  <si>
    <t>Long Creek SD 17</t>
  </si>
  <si>
    <t>Willamette ESD</t>
  </si>
  <si>
    <t>Burnt River SD 30J</t>
  </si>
  <si>
    <t>Ukiah SD 80R</t>
  </si>
  <si>
    <t>Black Butte SD 41</t>
  </si>
  <si>
    <t>Huntington SD 16J</t>
  </si>
  <si>
    <t>Pinehurst SD 94</t>
  </si>
  <si>
    <t>Arock SD 81</t>
  </si>
  <si>
    <t>South Harney SD 33</t>
  </si>
  <si>
    <t>Douglas ESD</t>
  </si>
  <si>
    <t>Plush SD 18</t>
  </si>
  <si>
    <t>Adel SD 21</t>
  </si>
  <si>
    <t>Ashwood SD 8</t>
  </si>
  <si>
    <t>Frenchglen SD 16</t>
  </si>
  <si>
    <t>Drewsey SD 13</t>
  </si>
  <si>
    <t>Double O SD 28</t>
  </si>
  <si>
    <t>Juntura SD 12</t>
  </si>
  <si>
    <t>Pine Creek SD 5</t>
  </si>
  <si>
    <t>Diamond SD 7</t>
  </si>
  <si>
    <t>Troy SD 54</t>
  </si>
  <si>
    <t>Malheur County SD 51</t>
  </si>
  <si>
    <t>Suntex SD 10</t>
  </si>
  <si>
    <t>Attending School Institution ID</t>
  </si>
  <si>
    <t>School</t>
  </si>
  <si>
    <t>Adel Elementary School</t>
  </si>
  <si>
    <t>Adrian Elementary School</t>
  </si>
  <si>
    <t>Adrian High School</t>
  </si>
  <si>
    <t>Alsea Charter School</t>
  </si>
  <si>
    <t>Amity Elementary School</t>
  </si>
  <si>
    <t>Amity High School</t>
  </si>
  <si>
    <t>Amity Middle School</t>
  </si>
  <si>
    <t>Eola Hills Charter School</t>
  </si>
  <si>
    <t>Annex Charter School</t>
  </si>
  <si>
    <t>Arlington Community Charter School</t>
  </si>
  <si>
    <t>W W Jones Elementary School</t>
  </si>
  <si>
    <t>Ashland High School</t>
  </si>
  <si>
    <t>Ashland Middle School</t>
  </si>
  <si>
    <t>Bellview Elementary School</t>
  </si>
  <si>
    <t>Helman Elementary School</t>
  </si>
  <si>
    <t>John Muir Outdoor School</t>
  </si>
  <si>
    <t>Walker Elementary School</t>
  </si>
  <si>
    <t>Ashwood Elementary School</t>
  </si>
  <si>
    <t>Astor Elementary School</t>
  </si>
  <si>
    <t>Astoria Middle School</t>
  </si>
  <si>
    <t>Astoria Senior High School</t>
  </si>
  <si>
    <t>Lewis &amp; Clark Elementary School</t>
  </si>
  <si>
    <t>Athena Elementary School</t>
  </si>
  <si>
    <t>Weston Middle School</t>
  </si>
  <si>
    <t>Weston-McEwen High School</t>
  </si>
  <si>
    <t>Baker Early College</t>
  </si>
  <si>
    <t>Baker Early Learning Center</t>
  </si>
  <si>
    <t>Opened 20-21</t>
  </si>
  <si>
    <t>Baker High School</t>
  </si>
  <si>
    <t>Baker Middle School</t>
  </si>
  <si>
    <t>-</t>
  </si>
  <si>
    <t>Baker Virtual Academy</t>
  </si>
  <si>
    <t>Baker Web Academy</t>
  </si>
  <si>
    <t>Brooklyn Primary School</t>
  </si>
  <si>
    <t>EAGLE CAP Innovative HS</t>
  </si>
  <si>
    <t>Haines Elementary School</t>
  </si>
  <si>
    <t>Keating Elementary School</t>
  </si>
  <si>
    <t>South Baker Intermediate School</t>
  </si>
  <si>
    <t>Bandon Senior High School</t>
  </si>
  <si>
    <t>Harbor Lights Middle School</t>
  </si>
  <si>
    <t>Ocean Crest Elementary School</t>
  </si>
  <si>
    <t>Banks Elementary School</t>
  </si>
  <si>
    <t>Banks High School</t>
  </si>
  <si>
    <t>Banks Middle School</t>
  </si>
  <si>
    <t>Aloha High School</t>
  </si>
  <si>
    <t>Aloha-Huber Park School</t>
  </si>
  <si>
    <t>Arco Iris Spanish Immersion School</t>
  </si>
  <si>
    <t>Arts and Communication Magnet Academy</t>
  </si>
  <si>
    <t>Barnes Elementary School</t>
  </si>
  <si>
    <t>Beaver Acres Elementary School</t>
  </si>
  <si>
    <t>Beaverton Academy of Science and Engineering</t>
  </si>
  <si>
    <t>Beaverton High School</t>
  </si>
  <si>
    <t>Bethany Elementary School</t>
  </si>
  <si>
    <t>Bonny Slope Elementary School</t>
  </si>
  <si>
    <t>Cedar Mill Elementary School</t>
  </si>
  <si>
    <t>Cedar Park Middle School</t>
  </si>
  <si>
    <t>Chehalem Elementary School</t>
  </si>
  <si>
    <t>Community School</t>
  </si>
  <si>
    <t>Conestoga Middle School</t>
  </si>
  <si>
    <t>Cooper Mountain Elementary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</si>
  <si>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</si>
  <si>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</si>
  <si>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</si>
  <si>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</si>
  <si>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</si>
  <si>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</si>
  <si>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</si>
  <si>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</si>
  <si>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Middle School</t>
  </si>
  <si>
    <t>Hiteon Elementary School</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</si>
  <si>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</si>
  <si>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</si>
  <si>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</si>
  <si>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</si>
  <si>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</si>
  <si>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</si>
  <si>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</si>
  <si>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</si>
  <si>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</si>
  <si>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</si>
  <si>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</si>
  <si>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</si>
  <si>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Park Academy</t>
  </si>
  <si>
    <t>Raleigh Hills Elementary School</t>
  </si>
  <si>
    <t>Raleigh Park Elementary School</t>
  </si>
  <si>
    <t>Ridgewood Elementary School</t>
  </si>
  <si>
    <t>Rock Creek Elementary School</t>
  </si>
  <si>
    <t>Sato Elementary School</t>
  </si>
  <si>
    <t>Scholls Heights Elementary School</t>
  </si>
  <si>
    <t>School of Science &amp; Technology</t>
  </si>
  <si>
    <t>Closed</t>
  </si>
  <si>
    <t>Serendipity</t>
  </si>
  <si>
    <t>Sexton Mountain Elementary School</t>
  </si>
  <si>
    <t>Southridge High School</t>
  </si>
  <si>
    <t>Springville K-8 School</t>
  </si>
  <si>
    <t>Stoller Middle School</t>
  </si>
  <si>
    <t>Sunset High School</t>
  </si>
  <si>
    <t>Terra Linda Elementary School</t>
  </si>
  <si>
    <t>Vose Elementary School</t>
  </si>
  <si>
    <t>West Tualatin View Elementary School</t>
  </si>
  <si>
    <t>Westview High School</t>
  </si>
  <si>
    <t>Whitford Middle School</t>
  </si>
  <si>
    <t>William Walker Elementary School</t>
  </si>
  <si>
    <t>Amity Creek Elementary School</t>
  </si>
  <si>
    <t>Bear Creek Elementary School</t>
  </si>
  <si>
    <t>Bend COIC Dropout Re-engagement Program</t>
  </si>
  <si>
    <t>Bend International School</t>
  </si>
  <si>
    <t>Bend Senior High School</t>
  </si>
  <si>
    <t>Buckingham Elementary School</t>
  </si>
  <si>
    <t>Cascade Middle School</t>
  </si>
  <si>
    <t>Desert Sky Montessori</t>
  </si>
  <si>
    <t>Elk Meadow Elementary School</t>
  </si>
  <si>
    <t>Ensworth Elementary School</t>
  </si>
  <si>
    <t>High Desert Middle School</t>
  </si>
  <si>
    <t>High Lakes Elementary School</t>
  </si>
  <si>
    <t>Highland School at Kenwood Elementary School</t>
  </si>
  <si>
    <t>J Bar J Learning Centers - Boys Ranch Campus</t>
  </si>
  <si>
    <t>J Bar J Learning Centers - Sisters Academy Campus</t>
  </si>
  <si>
    <t>Juniper Elementary School</t>
  </si>
  <si>
    <t>La Pine COIC Dropout Re-engagement Program</t>
  </si>
  <si>
    <t>LaPine Elementary School</t>
  </si>
  <si>
    <t>LaPine Middle School</t>
  </si>
  <si>
    <t>LaPine Senior High School</t>
  </si>
  <si>
    <t>Lava Ridge Elementary School</t>
  </si>
  <si>
    <t>Marshall High School</t>
  </si>
  <si>
    <t>Mountain View Senior High School</t>
  </si>
  <si>
    <t>North Star Elementary</t>
  </si>
  <si>
    <t>Oregon Youth Challenge</t>
  </si>
  <si>
    <t>Pacific Crest Middle School</t>
  </si>
  <si>
    <t>Pilot Butte Middle School</t>
  </si>
  <si>
    <t>Pine Ridge Elementary</t>
  </si>
  <si>
    <t>Ponderosa Elementary</t>
  </si>
  <si>
    <t>R E Jewell Elementary School</t>
  </si>
  <si>
    <t>Realms High School</t>
  </si>
  <si>
    <t>Realms Middle School</t>
  </si>
  <si>
    <t>Rosland Elementary</t>
  </si>
  <si>
    <t>Silver Rail Elementary School</t>
  </si>
  <si>
    <t>Sky View Middle School</t>
  </si>
  <si>
    <t>Skyline High School</t>
  </si>
  <si>
    <t>Summit High School</t>
  </si>
  <si>
    <t>Three Rivers Elementary School</t>
  </si>
  <si>
    <t>Westside Village Magnet School at Kingston Elementary School</t>
  </si>
  <si>
    <t>William E Miller Elementary</t>
  </si>
  <si>
    <t>Bridgeway House</t>
  </si>
  <si>
    <t>Clear Lake Elementary School</t>
  </si>
  <si>
    <t>Danebo Elementary School</t>
  </si>
  <si>
    <t>Fairfield Elementary School</t>
  </si>
  <si>
    <t>Irving Elementary School</t>
  </si>
  <si>
    <t>Jasper Mountain Center</t>
  </si>
  <si>
    <t>Kalapuya High School</t>
  </si>
  <si>
    <t>Looking Glass Center Point School</t>
  </si>
  <si>
    <t>Looking Glass Riverfront School &amp; Career Center</t>
  </si>
  <si>
    <t>Malabon Elementary School</t>
  </si>
  <si>
    <t>Meadow View School</t>
  </si>
  <si>
    <t>Prairie Mountain School</t>
  </si>
  <si>
    <t>SAFE Center School</t>
  </si>
  <si>
    <t>Shasta Middle School</t>
  </si>
  <si>
    <t>Wellsprings Friends School</t>
  </si>
  <si>
    <t>Willamette High School</t>
  </si>
  <si>
    <t>Triangle Lake Charter School</t>
  </si>
  <si>
    <t>Black Butte Elementary School</t>
  </si>
  <si>
    <t>Azalea Middle School</t>
  </si>
  <si>
    <t>Brookings-Harbor High School</t>
  </si>
  <si>
    <t>Kalmiopsis Elementary School</t>
  </si>
  <si>
    <t>Burnt River School</t>
  </si>
  <si>
    <t>Butte Falls Charter School</t>
  </si>
  <si>
    <t>Camas Valley School</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</si>
  <si>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</si>
  <si>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</si>
  <si>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</si>
  <si>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</si>
  <si>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</si>
  <si>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</si>
  <si>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</si>
  <si>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</si>
  <si>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</si>
  <si>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Junior High School</t>
  </si>
  <si>
    <t>Cascade Opportunity Center</t>
  </si>
  <si>
    <t>Cascade Senior High School</t>
  </si>
  <si>
    <t>Chemeketa Community College</t>
  </si>
  <si>
    <t>Cloverdale Elementary School</t>
  </si>
  <si>
    <t>Turner Elementary School</t>
  </si>
  <si>
    <t>Butler Creek Elementary School</t>
  </si>
  <si>
    <t>Centennial High School</t>
  </si>
  <si>
    <t>Centennial Middle School</t>
  </si>
  <si>
    <t>Centennial Park School</t>
  </si>
  <si>
    <t>Meadows Elementary</t>
  </si>
  <si>
    <t>Oliver Elementary School</t>
  </si>
  <si>
    <t>Open School East</t>
  </si>
  <si>
    <t>Parklane Elementary School</t>
  </si>
  <si>
    <t>Patrick Lynch Elementary</t>
  </si>
  <si>
    <t>Pleasant Valley Elementary School</t>
  </si>
  <si>
    <t>Powell Butte Elementary School</t>
  </si>
  <si>
    <t>Gold Beach High School</t>
  </si>
  <si>
    <t>Riley Creek Elementary School</t>
  </si>
  <si>
    <t>Central Linn Elementary School</t>
  </si>
  <si>
    <t>Central Linn High School</t>
  </si>
  <si>
    <t>Central Linn Online Academy</t>
  </si>
  <si>
    <t>Central Point Elementary School</t>
  </si>
  <si>
    <t>Crater Academy of Health and Public Services</t>
  </si>
  <si>
    <t>Crater Renaissance Academy</t>
  </si>
  <si>
    <t>Crater School of Business Innovation and Science</t>
  </si>
  <si>
    <t>Hanby Middle School</t>
  </si>
  <si>
    <t>Jewett Elementary School</t>
  </si>
  <si>
    <t>Patrick Elementary School</t>
  </si>
  <si>
    <t>Richardson Elementary School</t>
  </si>
  <si>
    <t>Sams Valley Elementary School</t>
  </si>
  <si>
    <t>Scenic Middle School</t>
  </si>
  <si>
    <t>Ash Creek Elementary School</t>
  </si>
  <si>
    <t>Central High School</t>
  </si>
  <si>
    <t>Independence Elementary School</t>
  </si>
  <si>
    <t>Monmouth Elementary School</t>
  </si>
  <si>
    <t>Talmadge Middle School</t>
  </si>
  <si>
    <t>Clatskanie Elementary School</t>
  </si>
  <si>
    <t>Clatskanie Middle/High School</t>
  </si>
  <si>
    <t>Washington School for the Blind</t>
  </si>
  <si>
    <t>Colton Elementary School</t>
  </si>
  <si>
    <t>Colton High School</t>
  </si>
  <si>
    <t>Colton Middle School</t>
  </si>
  <si>
    <t>Condon Elementary School</t>
  </si>
  <si>
    <t>Condon High School</t>
  </si>
  <si>
    <t>Destinations Academy</t>
  </si>
  <si>
    <t>Eastside School</t>
  </si>
  <si>
    <t>Lighthouse Charter School</t>
  </si>
  <si>
    <t>Madison Elementary School</t>
  </si>
  <si>
    <t>Marshfield Junior High</t>
  </si>
  <si>
    <t>Reopened</t>
  </si>
  <si>
    <t>Marshfield Senior High School</t>
  </si>
  <si>
    <t>Millicoma School</t>
  </si>
  <si>
    <t>Resource Link Charter School</t>
  </si>
  <si>
    <t>Sunset School</t>
  </si>
  <si>
    <t>Coquille Junior Senior High</t>
  </si>
  <si>
    <t>Coquille Valley Elementary</t>
  </si>
  <si>
    <t>Lincoln School of Early Learning</t>
  </si>
  <si>
    <t>Winter Lakes Elementary</t>
  </si>
  <si>
    <t>Winter Lakes High</t>
  </si>
  <si>
    <t>Corbett School</t>
  </si>
  <si>
    <t>Adams Elementary School</t>
  </si>
  <si>
    <t>Cheldelin Middle School</t>
  </si>
  <si>
    <t>Corvallis High School</t>
  </si>
  <si>
    <t>Crescent Valley High School</t>
  </si>
  <si>
    <t>Franklin School</t>
  </si>
  <si>
    <t>Garfield Elementary School</t>
  </si>
  <si>
    <t>Husky Elementary School</t>
  </si>
  <si>
    <t xml:space="preserve">Inavale Community Partners dba Muddy Creek Charter School </t>
  </si>
  <si>
    <t>Jaguar Elementary School</t>
  </si>
  <si>
    <t>Lincoln Elementary School</t>
  </si>
  <si>
    <t>Linus Pauling Middle School</t>
  </si>
  <si>
    <t>Mt View Elementary School</t>
  </si>
  <si>
    <t>Wildcat Elementary School</t>
  </si>
  <si>
    <t>YES House Alternative School</t>
  </si>
  <si>
    <t>Cove Charter School</t>
  </si>
  <si>
    <t>Creslane Elementary School</t>
  </si>
  <si>
    <t>Creswell High School</t>
  </si>
  <si>
    <t>Creswell Middle School</t>
  </si>
  <si>
    <t>Barnes Butte Elementary</t>
  </si>
  <si>
    <t>Brothers Elementary School</t>
  </si>
  <si>
    <t>Crook County High School</t>
  </si>
  <si>
    <t>Crook County Middle School</t>
  </si>
  <si>
    <t>Crooked River Elementary School</t>
  </si>
  <si>
    <t>Paulina School</t>
  </si>
  <si>
    <t>Pioneer Secondary Alternative High School</t>
  </si>
  <si>
    <t>Powell Butte Community Charter School</t>
  </si>
  <si>
    <t>Prineville COIC Dropout Re-engagement Program</t>
  </si>
  <si>
    <t>Steins Pillar Elementary</t>
  </si>
  <si>
    <t>Applegate Elementary School</t>
  </si>
  <si>
    <t>Crow Middle/High School</t>
  </si>
  <si>
    <t>Culver Elementary School</t>
  </si>
  <si>
    <t>Culver High School</t>
  </si>
  <si>
    <t>Culver Middle School</t>
  </si>
  <si>
    <t>Dallas Community Charter</t>
  </si>
  <si>
    <t>Dallas High School</t>
  </si>
  <si>
    <t>LaCreole Middle School</t>
  </si>
  <si>
    <t>Luckiamute Valley Charter School</t>
  </si>
  <si>
    <t>Lyle Elementary School</t>
  </si>
  <si>
    <t>Oakdale Heights Elementary School</t>
  </si>
  <si>
    <t>Polk ADTC</t>
  </si>
  <si>
    <t>Whitworth Elementary School</t>
  </si>
  <si>
    <t>Alice Ott Middle School</t>
  </si>
  <si>
    <t>Arthur Academy</t>
  </si>
  <si>
    <t>Cherry Park Elementary School</t>
  </si>
  <si>
    <t>David Douglas High School</t>
  </si>
  <si>
    <t>Earl Boyles Elementary</t>
  </si>
  <si>
    <t>Floyd Light Middle School</t>
  </si>
  <si>
    <t>Gilbert Heights Elementary School</t>
  </si>
  <si>
    <t>Gilbert Park Elementary School</t>
  </si>
  <si>
    <t>Lincoln Park Elementary School</t>
  </si>
  <si>
    <t>Menlo Park Elementary School</t>
  </si>
  <si>
    <t>Mill Park Elementary School</t>
  </si>
  <si>
    <t>Ron Russell Middle School</t>
  </si>
  <si>
    <t>SE Works, Inc.</t>
  </si>
  <si>
    <t>Ventura Park Elementary School</t>
  </si>
  <si>
    <t>West Powellhurst Elementary School</t>
  </si>
  <si>
    <t>Dayton Grade School</t>
  </si>
  <si>
    <t>Dayton High School</t>
  </si>
  <si>
    <t>Dayton Jr High School</t>
  </si>
  <si>
    <t>Dayville School</t>
  </si>
  <si>
    <t>Diamond Elementary School</t>
  </si>
  <si>
    <t>Double O Elementary School</t>
  </si>
  <si>
    <t>Days Creek Charter School</t>
  </si>
  <si>
    <t>Eastwood Elementary School</t>
  </si>
  <si>
    <t>Fullerton IV Elementary School</t>
  </si>
  <si>
    <t>Green Elementary School</t>
  </si>
  <si>
    <t>Hucrest Elementary School</t>
  </si>
  <si>
    <t>John C Fremont Middle School</t>
  </si>
  <si>
    <t>Joseph Lane Middle School</t>
  </si>
  <si>
    <t>Melrose Elementary School</t>
  </si>
  <si>
    <t>Phoenix School</t>
  </si>
  <si>
    <t>Phoenix School of Roseburg - Deer Creek</t>
  </si>
  <si>
    <t>Rose School</t>
  </si>
  <si>
    <t>Roseburg High School</t>
  </si>
  <si>
    <t>Sunnyslope Elementary School</t>
  </si>
  <si>
    <t>Winchester Elementary</t>
  </si>
  <si>
    <t>Therapeutic Learning Center</t>
  </si>
  <si>
    <t>Drewsey Elementary School</t>
  </si>
  <si>
    <t>Dufur School</t>
  </si>
  <si>
    <t>Crater Lake Academy</t>
  </si>
  <si>
    <t>Eagle Point High School</t>
  </si>
  <si>
    <t>Eagle Point Middle School</t>
  </si>
  <si>
    <t>Eagle Rock Elementary School</t>
  </si>
  <si>
    <t>Hillside Elementary</t>
  </si>
  <si>
    <t>Kids Unlimited Academy White City</t>
  </si>
  <si>
    <t>Lake Creek Learning Center</t>
  </si>
  <si>
    <t>Shady Cove School</t>
  </si>
  <si>
    <t>Table Rock Elementary</t>
  </si>
  <si>
    <t>URCEO-Upper Rogue Center for Educational Opportunities</t>
  </si>
  <si>
    <t>White Mountain Middle School</t>
  </si>
  <si>
    <t>Echo School</t>
  </si>
  <si>
    <t>Elgin High School</t>
  </si>
  <si>
    <t>Stella Mayfield Elementary School</t>
  </si>
  <si>
    <t>Elkton Charter School</t>
  </si>
  <si>
    <t>Enterprise Elementary School</t>
  </si>
  <si>
    <t>Enterprise High School</t>
  </si>
  <si>
    <t>Clackamas River Elementary School</t>
  </si>
  <si>
    <t>Estacada High School</t>
  </si>
  <si>
    <t>Estacada Middle School</t>
  </si>
  <si>
    <t>River Mill Elementary School</t>
  </si>
  <si>
    <t>Summit Community College High School</t>
  </si>
  <si>
    <t>Summit Learning Charter</t>
  </si>
  <si>
    <t>Arts and Technology Academy at Jefferson</t>
  </si>
  <si>
    <t>Awbrey Park Elementary School</t>
  </si>
  <si>
    <t>Buena Vista Elementary School</t>
  </si>
  <si>
    <t>Cal Young Middle School</t>
  </si>
  <si>
    <t xml:space="preserve">Camas Ridge Community Elementary </t>
  </si>
  <si>
    <t>Cesar Chavez Elementary School</t>
  </si>
  <si>
    <t>Charlemagne French Immersion Elementary School</t>
  </si>
  <si>
    <t>Chinese Language Immersion School</t>
  </si>
  <si>
    <t>Churchill High School</t>
  </si>
  <si>
    <t>Coburg Community Charter School</t>
  </si>
  <si>
    <t>Corridor Elementary School</t>
  </si>
  <si>
    <t>Edgewood Community Elementary School</t>
  </si>
  <si>
    <t>Edison Elementary School</t>
  </si>
  <si>
    <t>Eugene Education Options</t>
  </si>
  <si>
    <t>Family School</t>
  </si>
  <si>
    <t>Gilham Elementary School</t>
  </si>
  <si>
    <t>Holt Elementary School</t>
  </si>
  <si>
    <t>Howard Elementary School</t>
  </si>
  <si>
    <t>Kelly Middle School</t>
  </si>
  <si>
    <t>Kennedy Middle School</t>
  </si>
  <si>
    <t>Madison Middle School</t>
  </si>
  <si>
    <t>McCornack Elementary School</t>
  </si>
  <si>
    <t>Monroe Middle School</t>
  </si>
  <si>
    <t>Network Charter School</t>
  </si>
  <si>
    <t>New Roads</t>
  </si>
  <si>
    <t>North Eugene High School</t>
  </si>
  <si>
    <t>Pathways and PRD Program</t>
  </si>
  <si>
    <t>Ridgeline Montessori</t>
  </si>
  <si>
    <t>River Road Campus</t>
  </si>
  <si>
    <t>River Road/El Camino del Rio Elementary School</t>
  </si>
  <si>
    <t>Roosevelt Middle School</t>
  </si>
  <si>
    <t>Sheldon High School</t>
  </si>
  <si>
    <t>South Eugene High School</t>
  </si>
  <si>
    <t>Spencer Butte Middle School</t>
  </si>
  <si>
    <t>Spring Creek Elementary School</t>
  </si>
  <si>
    <t>Stepping Stone Lodge</t>
  </si>
  <si>
    <t>Twin Oaks Elementary School</t>
  </si>
  <si>
    <t>Twin Rivers Charter School</t>
  </si>
  <si>
    <t>Village School</t>
  </si>
  <si>
    <t>Willagillespie Elementary School</t>
  </si>
  <si>
    <t>Yujin Gakuen Elementary School</t>
  </si>
  <si>
    <t>Falls City Elementary School</t>
  </si>
  <si>
    <t>Falls City High School</t>
  </si>
  <si>
    <t>Elmira Elementary School</t>
  </si>
  <si>
    <t>Elmira High School</t>
  </si>
  <si>
    <t>Fern Ridge Middle School</t>
  </si>
  <si>
    <t>Veneta Elementary School</t>
  </si>
  <si>
    <t>West Lane Technology Learning Center</t>
  </si>
  <si>
    <t>Cornelius Elementary School</t>
  </si>
  <si>
    <t>CREATE</t>
  </si>
  <si>
    <t>Dilley Elementary School</t>
  </si>
  <si>
    <t>Echo Shaw Elementary School</t>
  </si>
  <si>
    <t>Fern Hill Elementary School</t>
  </si>
  <si>
    <t>Forest Grove Community School</t>
  </si>
  <si>
    <t>Forest Grove High School</t>
  </si>
  <si>
    <t>Harvey Clarke Elementary School</t>
  </si>
  <si>
    <t>Joseph Gale Elementary School</t>
  </si>
  <si>
    <t>Neil Armstrong Middle School</t>
  </si>
  <si>
    <t>Oak Grove Academy</t>
  </si>
  <si>
    <t>Tom McCall Upper Elementary</t>
  </si>
  <si>
    <t>Fossil Charter School</t>
  </si>
  <si>
    <t>Frenchglen Elementary School</t>
  </si>
  <si>
    <t>Gaston Elementary School</t>
  </si>
  <si>
    <t>Gaston Jr/Sr High School</t>
  </si>
  <si>
    <t>Victory Academy</t>
  </si>
  <si>
    <t>Frontier Charter Academy</t>
  </si>
  <si>
    <t>Gervais Elementary School</t>
  </si>
  <si>
    <t>Gervais High School</t>
  </si>
  <si>
    <t>Gervais Middle School</t>
  </si>
  <si>
    <t>Samuel Brown Academy</t>
  </si>
  <si>
    <t>Gladstone Center for Children and Families</t>
  </si>
  <si>
    <t>Gladstone High School</t>
  </si>
  <si>
    <t>John Wetten Elementary School</t>
  </si>
  <si>
    <t>Walter L Kraxberger Middle School</t>
  </si>
  <si>
    <t>Glendale Community Charter School</t>
  </si>
  <si>
    <t>Glendale Elementary School</t>
  </si>
  <si>
    <t>Glide Elementary School</t>
  </si>
  <si>
    <t>Glide High School</t>
  </si>
  <si>
    <t>Glide Middle School</t>
  </si>
  <si>
    <t>Allen Dale Elementary School</t>
  </si>
  <si>
    <t>Grants Pass High School</t>
  </si>
  <si>
    <t>Highland Elementary School</t>
  </si>
  <si>
    <t>North Middle School</t>
  </si>
  <si>
    <t>Parkside Elementary</t>
  </si>
  <si>
    <t>Redwood Elementary School</t>
  </si>
  <si>
    <t>Riverside Elementary School</t>
  </si>
  <si>
    <t>South Middle School</t>
  </si>
  <si>
    <t>Albany Options School</t>
  </si>
  <si>
    <t>Calapooia Middle School</t>
  </si>
  <si>
    <t>Central Elementary School</t>
  </si>
  <si>
    <t>Lafayette Elementary School</t>
  </si>
  <si>
    <t>Liberty Elementary School</t>
  </si>
  <si>
    <t>Meadow Ridge Elementary</t>
  </si>
  <si>
    <t>Memorial Middle School</t>
  </si>
  <si>
    <t>North Albany Elementary School</t>
  </si>
  <si>
    <t>North Albany Middle School</t>
  </si>
  <si>
    <t>Oak Elementary School</t>
  </si>
  <si>
    <t>Oak Grove Elementary School</t>
  </si>
  <si>
    <t>Periwinkle Elementary School</t>
  </si>
  <si>
    <t>South Albany High School</t>
  </si>
  <si>
    <t>South Shore Elementary School</t>
  </si>
  <si>
    <t>Sunrise Elementary School</t>
  </si>
  <si>
    <t>Takena Elementary School</t>
  </si>
  <si>
    <t>Tangent Elementary School</t>
  </si>
  <si>
    <t>Timber Ridge School</t>
  </si>
  <si>
    <t>Waverly Elementary School</t>
  </si>
  <si>
    <t>West Albany High School</t>
  </si>
  <si>
    <t>Center for Advanced Learning</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</si>
  <si>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</si>
  <si>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</si>
  <si>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</si>
  <si>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</si>
  <si>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</si>
  <si>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</si>
  <si>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</si>
  <si>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</si>
  <si>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</si>
  <si>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</si>
  <si>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</si>
  <si>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</si>
  <si>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and Clark Montessori Charter School</t>
  </si>
  <si>
    <t>Metro East Web Academy</t>
  </si>
  <si>
    <t>North Gresham Elementary School</t>
  </si>
  <si>
    <t>Powell Valley Elementary School</t>
  </si>
  <si>
    <t xml:space="preserve">Rosemary Anderson High School - East (Gresham)  </t>
  </si>
  <si>
    <t>Sam Barlow High School</t>
  </si>
  <si>
    <t>Springwater Trail High School</t>
  </si>
  <si>
    <t>West Gresham Elementary School</t>
  </si>
  <si>
    <t>West Orient Middle School</t>
  </si>
  <si>
    <t>Burns Alternative School</t>
  </si>
  <si>
    <t>Burns High School</t>
  </si>
  <si>
    <t>Henry L Slater Elementary School</t>
  </si>
  <si>
    <t>Hines Middle School</t>
  </si>
  <si>
    <t>Crane Elementary School</t>
  </si>
  <si>
    <t>Oregon Family School</t>
  </si>
  <si>
    <t>Crane Union High School</t>
  </si>
  <si>
    <t>Silvies River Charter School</t>
  </si>
  <si>
    <t>Harper Charter School</t>
  </si>
  <si>
    <t>Harrisburg Elementary School</t>
  </si>
  <si>
    <t>Harrisburg High School</t>
  </si>
  <si>
    <t>Harrisburg Middle School</t>
  </si>
  <si>
    <t>Helix School</t>
  </si>
  <si>
    <t>Armand Larive Middle School</t>
  </si>
  <si>
    <t>Desert View Elementary School</t>
  </si>
  <si>
    <t>Hermiston High School</t>
  </si>
  <si>
    <t>Highland Hills Elementary School</t>
  </si>
  <si>
    <t>Rocky Heights Elementary School</t>
  </si>
  <si>
    <t>Sandstone Middle School</t>
  </si>
  <si>
    <t>Sunset Elementary School</t>
  </si>
  <si>
    <t>West Park Elementary School</t>
  </si>
  <si>
    <t>High Desert ESD</t>
  </si>
  <si>
    <t>Hope Academy</t>
  </si>
  <si>
    <t>Brookwood Elementary School</t>
  </si>
  <si>
    <t>Butternut Creek Elementary School</t>
  </si>
  <si>
    <t>Century High School</t>
  </si>
  <si>
    <t>City View Charter School</t>
  </si>
  <si>
    <t>Evergreen Jr High School</t>
  </si>
  <si>
    <t>Farmington View Elementary School</t>
  </si>
  <si>
    <t>Free Orchards Elementary School</t>
  </si>
  <si>
    <t>Glencoe High School</t>
  </si>
  <si>
    <t>Groner K-8</t>
  </si>
  <si>
    <t>Hillsboro High School</t>
  </si>
  <si>
    <t>Hillsboro Online Academy</t>
  </si>
  <si>
    <t>Imlay Elementary School</t>
  </si>
  <si>
    <t>Indian Hills Elementary School</t>
  </si>
  <si>
    <t>J W Poynter Middle School</t>
  </si>
  <si>
    <t>Jackson Elementary School</t>
  </si>
  <si>
    <t>Ladd Acres Elementary School</t>
  </si>
  <si>
    <t>Lenox Elementary School</t>
  </si>
  <si>
    <t>Liberty High School</t>
  </si>
  <si>
    <t>Lincoln Street Elementary School</t>
  </si>
  <si>
    <t>Minter Bridge Elementary School</t>
  </si>
  <si>
    <t>Mooberry Elementary School</t>
  </si>
  <si>
    <t>North Plains Elementary School</t>
  </si>
  <si>
    <t>Orenco Elementary School</t>
  </si>
  <si>
    <t>Paul L Patterson Elementary School</t>
  </si>
  <si>
    <t>Quatama Elementary School</t>
  </si>
  <si>
    <t>R A Brown Middle School</t>
  </si>
  <si>
    <t>Reedville Elementary School</t>
  </si>
  <si>
    <t>Rosedale Elementary School</t>
  </si>
  <si>
    <t>South Meadows Middle School</t>
  </si>
  <si>
    <t>Tobias Elementary School</t>
  </si>
  <si>
    <t>W L Henry Elementary School</t>
  </si>
  <si>
    <t>W Verne McKinney Elementary School</t>
  </si>
  <si>
    <t>West Union Elementary School</t>
  </si>
  <si>
    <t>Witch Hazel Elementary School</t>
  </si>
  <si>
    <t>Cascade Locks School</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</si>
  <si>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</si>
  <si>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</si>
  <si>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</si>
  <si>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</si>
  <si>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</si>
  <si>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</si>
  <si>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</si>
  <si>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</si>
  <si>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</si>
  <si>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Imbler Charter School</t>
  </si>
  <si>
    <t>InterMountain Virtual Learning Academy</t>
  </si>
  <si>
    <t>Lifeways Inc</t>
  </si>
  <si>
    <t>Ione Community Charter School</t>
  </si>
  <si>
    <t>Big Muddy Elementary</t>
  </si>
  <si>
    <t>Bridges High School</t>
  </si>
  <si>
    <t>Buff Elementary School</t>
  </si>
  <si>
    <t>Jefferson County Middle School</t>
  </si>
  <si>
    <t>Madras Elementary School</t>
  </si>
  <si>
    <t>Madras High School</t>
  </si>
  <si>
    <t>Metolius Elementary School</t>
  </si>
  <si>
    <t>Warm Springs K-8 Academy</t>
  </si>
  <si>
    <t>Jefferson Elementary School</t>
  </si>
  <si>
    <t>Jefferson High School</t>
  </si>
  <si>
    <t>Jefferson Middle School</t>
  </si>
  <si>
    <t>Jewell School</t>
  </si>
  <si>
    <t>Grant Union Junior/Senior High School</t>
  </si>
  <si>
    <t>Humbolt Elementary School</t>
  </si>
  <si>
    <t>Seneca Elementary School</t>
  </si>
  <si>
    <t>Jordan Valley Elementary School</t>
  </si>
  <si>
    <t>Jordan Valley High School</t>
  </si>
  <si>
    <t>Rockville Elementary School</t>
  </si>
  <si>
    <t>Imnaha Elementary School</t>
  </si>
  <si>
    <t>Joseph Charter School</t>
  </si>
  <si>
    <t>Junction City High School</t>
  </si>
  <si>
    <t>Laurel Elementary School</t>
  </si>
  <si>
    <t>Oaklea Middle School</t>
  </si>
  <si>
    <t>Territorial Elementary School</t>
  </si>
  <si>
    <t>Juntura Elementary School</t>
  </si>
  <si>
    <t>Bonanza Elementary School</t>
  </si>
  <si>
    <t>Bonanza Junior/Senior High School</t>
  </si>
  <si>
    <t>Brixner Junior High School</t>
  </si>
  <si>
    <t>Chiloquin Elementary School</t>
  </si>
  <si>
    <t>Chiloquin High School</t>
  </si>
  <si>
    <t>Falcon Heights</t>
  </si>
  <si>
    <t>Ferguson Elementary School</t>
  </si>
  <si>
    <t>Gearhart Elementary School</t>
  </si>
  <si>
    <t>Gilchrist Elementary School</t>
  </si>
  <si>
    <t>Gilchrist Junior/Senior High School</t>
  </si>
  <si>
    <t>Henley Elementary School</t>
  </si>
  <si>
    <t>Henley High School</t>
  </si>
  <si>
    <t>Henley Middle School</t>
  </si>
  <si>
    <t>Keno Elementary School</t>
  </si>
  <si>
    <t>Lost River High School</t>
  </si>
  <si>
    <t>Malin Elementary School</t>
  </si>
  <si>
    <t>Mazama High School</t>
  </si>
  <si>
    <t>Merrill Elementary School</t>
  </si>
  <si>
    <t>Peterson Elementary School</t>
  </si>
  <si>
    <t>Sage Community School</t>
  </si>
  <si>
    <t>Shasta Elementary School</t>
  </si>
  <si>
    <t>Stearns Elementary School</t>
  </si>
  <si>
    <t>EagleRidge High School</t>
  </si>
  <si>
    <t>Joseph Conger Elementary School</t>
  </si>
  <si>
    <t>Klamath Basin Behavioral Health (KBBH)</t>
  </si>
  <si>
    <t>Klamath Learning Center</t>
  </si>
  <si>
    <t>Klamath Union High School</t>
  </si>
  <si>
    <t>Mills Elementary School</t>
  </si>
  <si>
    <t>Pelican Elementary School</t>
  </si>
  <si>
    <t>Ponderosa Middle School</t>
  </si>
  <si>
    <t>Roosevelt Elementary School</t>
  </si>
  <si>
    <t>Hilda Lahti Elementary School</t>
  </si>
  <si>
    <t>Knappa High School</t>
  </si>
  <si>
    <t>Greenwood Elementary School</t>
  </si>
  <si>
    <t>Island City Elementary School</t>
  </si>
  <si>
    <t>La Grande High School</t>
  </si>
  <si>
    <t>La Grande Middle School</t>
  </si>
  <si>
    <t>Rising Stars Day Treatment</t>
  </si>
  <si>
    <t>Daly Middle School</t>
  </si>
  <si>
    <t>Fremont/Hay Elementary School</t>
  </si>
  <si>
    <t>Lakeview Senior High School</t>
  </si>
  <si>
    <t>Union Elementary School</t>
  </si>
  <si>
    <t>Forest Hills Elementary School</t>
  </si>
  <si>
    <t>Hallinan Elementary School</t>
  </si>
  <si>
    <t>Harmony Academy</t>
  </si>
  <si>
    <t>Lake Grove Elementary School</t>
  </si>
  <si>
    <t>Lake Oswego Middle School</t>
  </si>
  <si>
    <t>Lake Oswego Senior High School</t>
  </si>
  <si>
    <t>Lakeridge High School</t>
  </si>
  <si>
    <t>Lakeridge Middle School</t>
  </si>
  <si>
    <t>Oak Creek Elementary School</t>
  </si>
  <si>
    <t>River Grove Elementary School</t>
  </si>
  <si>
    <t>Westridge Elementary School</t>
  </si>
  <si>
    <t>Martin Luther King Jr. Education Center</t>
  </si>
  <si>
    <t>Cascades School</t>
  </si>
  <si>
    <t>Green Acres School</t>
  </si>
  <si>
    <t>Hamilton Creek School</t>
  </si>
  <si>
    <t>Lacomb School</t>
  </si>
  <si>
    <t>Lebanon High School</t>
  </si>
  <si>
    <t>Pioneer School</t>
  </si>
  <si>
    <t>Riverview School</t>
  </si>
  <si>
    <t>Sand Ridge Charter School</t>
  </si>
  <si>
    <t>Seven Oak Middle School</t>
  </si>
  <si>
    <t>Crestview Heights School</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</si>
  <si>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</si>
  <si>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</si>
  <si>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</si>
  <si>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</si>
  <si>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</si>
  <si>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</si>
  <si>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</si>
  <si>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</si>
  <si>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</si>
  <si>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</si>
  <si>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</si>
  <si>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 School</t>
  </si>
  <si>
    <t>Toledo Jr. High</t>
  </si>
  <si>
    <t>Toledo Senior High School</t>
  </si>
  <si>
    <t>Waldport High School</t>
  </si>
  <si>
    <t>Waldport Middle School</t>
  </si>
  <si>
    <t>Yaquina View Elementary</t>
  </si>
  <si>
    <t>Childrens Farm Home</t>
  </si>
  <si>
    <t>Old Mill Center for Children &amp; Families</t>
  </si>
  <si>
    <t>Wake Robin School</t>
  </si>
  <si>
    <t>Long Creek School</t>
  </si>
  <si>
    <t>Bridge Charter Academy</t>
  </si>
  <si>
    <t>Lowell Junior/Senior High School</t>
  </si>
  <si>
    <t>Lundy Elementary School</t>
  </si>
  <si>
    <t>Mountain View Academy</t>
  </si>
  <si>
    <t>Mapleton Elementary School</t>
  </si>
  <si>
    <t>Mapleton Jr/Sr High School</t>
  </si>
  <si>
    <t>Marcola Elementary School</t>
  </si>
  <si>
    <t>Mohawk High School</t>
  </si>
  <si>
    <t>TEACH-NW</t>
  </si>
  <si>
    <t>McKenzie River Community School</t>
  </si>
  <si>
    <t>Columbus Elementary School</t>
  </si>
  <si>
    <t>Duniway Middle School</t>
  </si>
  <si>
    <t>Grandhaven Elementary School</t>
  </si>
  <si>
    <t>McMinnville High School</t>
  </si>
  <si>
    <t>Memorial Elementary School</t>
  </si>
  <si>
    <t>Newby Elementary School</t>
  </si>
  <si>
    <t>Patton Middle School</t>
  </si>
  <si>
    <t>Sue Buel Elementary</t>
  </si>
  <si>
    <t>Wascher Elementary School</t>
  </si>
  <si>
    <t>Abraham Lincoln Elementary</t>
  </si>
  <si>
    <t>Central Medford High School</t>
  </si>
  <si>
    <t>Griffin Creek Elementary School</t>
  </si>
  <si>
    <t>Hedrick Middle School</t>
  </si>
  <si>
    <t>Hoover Elementary School</t>
  </si>
  <si>
    <t>Jacksonville Elementary School</t>
  </si>
  <si>
    <t>Kennedy Elementary School</t>
  </si>
  <si>
    <t>Kids Unlimited Academy</t>
  </si>
  <si>
    <t>Logos Public Charter School</t>
  </si>
  <si>
    <t>Lone Pine Elementary School</t>
  </si>
  <si>
    <t>Madrone Trail Public Charter School</t>
  </si>
  <si>
    <t>McLoughlin Middle School</t>
  </si>
  <si>
    <t>Medford Online Academy</t>
  </si>
  <si>
    <t>North Medford High School</t>
  </si>
  <si>
    <t>Ruch Outdoor Community School</t>
  </si>
  <si>
    <t>South Medford High School</t>
  </si>
  <si>
    <t>The Valley School of Southern Oregon</t>
  </si>
  <si>
    <t>Washington Elementary School</t>
  </si>
  <si>
    <t>Wilson Elementary School</t>
  </si>
  <si>
    <t>Central Middle School</t>
  </si>
  <si>
    <t>Ferndale Elementary School</t>
  </si>
  <si>
    <t>Gib Olinger Elementary School</t>
  </si>
  <si>
    <t>McLoughlin High School</t>
  </si>
  <si>
    <t>Cascade Virtual Academy</t>
  </si>
  <si>
    <t>Destinations Career Academy of Oregon</t>
  </si>
  <si>
    <t>Insight School of Oregon Painted Hills</t>
  </si>
  <si>
    <t>Mitchell School</t>
  </si>
  <si>
    <t>Clarkes Elementary School</t>
  </si>
  <si>
    <t>Molalla Elementary School</t>
  </si>
  <si>
    <t>Molalla High School</t>
  </si>
  <si>
    <t>Molalla River Academy</t>
  </si>
  <si>
    <t>Molalla River Middle School</t>
  </si>
  <si>
    <t>Mulino Elementary School</t>
  </si>
  <si>
    <t>Renaissance Public Academy</t>
  </si>
  <si>
    <t>Rural Dell Elementary School</t>
  </si>
  <si>
    <t>Monroe Grade School</t>
  </si>
  <si>
    <t>Monroe High School</t>
  </si>
  <si>
    <t>Monument School</t>
  </si>
  <si>
    <t>A C Houghton Elementary School</t>
  </si>
  <si>
    <t>Heppner Elementary School</t>
  </si>
  <si>
    <t>Heppner Junior/Senior High School</t>
  </si>
  <si>
    <t>Irrigon Elementary School</t>
  </si>
  <si>
    <t>Irrigon Junior/Senior High School</t>
  </si>
  <si>
    <t>Morrow Education Center</t>
  </si>
  <si>
    <t>Riverside Junior/Senior High School</t>
  </si>
  <si>
    <t>Sam Boardman Elementary School</t>
  </si>
  <si>
    <t>Windy River Elementary School</t>
  </si>
  <si>
    <t>John F Kennedy High School</t>
  </si>
  <si>
    <t>Mt Angel Middle School</t>
  </si>
  <si>
    <t>St Marys Public School</t>
  </si>
  <si>
    <t>Doernbecher Childrens Hospital (educational program)</t>
  </si>
  <si>
    <t>Helensview High School</t>
  </si>
  <si>
    <t xml:space="preserve">Kerr Youth Center/Wynne Watts School </t>
  </si>
  <si>
    <t>Legacy 1</t>
  </si>
  <si>
    <t>Legacy 3</t>
  </si>
  <si>
    <t>Providence Medical Center</t>
  </si>
  <si>
    <t>Shriners Hospital (educational program)</t>
  </si>
  <si>
    <t>The Creeks</t>
  </si>
  <si>
    <t>Myrtle Crest School</t>
  </si>
  <si>
    <t>Myrtle Point High School</t>
  </si>
  <si>
    <t>Garibaldi Elementary School</t>
  </si>
  <si>
    <t>Neah-Kah-Nie High School</t>
  </si>
  <si>
    <t>Neah-Kah-Nie Middle School</t>
  </si>
  <si>
    <t>Nehalem Elementary School</t>
  </si>
  <si>
    <t>Nestucca High School</t>
  </si>
  <si>
    <t>Nestucca Valley Elementary</t>
  </si>
  <si>
    <t>Antonia Crater Elementary School</t>
  </si>
  <si>
    <t>Chehalem Valley Middle School</t>
  </si>
  <si>
    <t>Dundee Elementary School</t>
  </si>
  <si>
    <t>Edwards Elementary School</t>
  </si>
  <si>
    <t>Ewing Young Elementary School</t>
  </si>
  <si>
    <t>Joan Austin Elementary School</t>
  </si>
  <si>
    <t>Mabel Rush Elementary School</t>
  </si>
  <si>
    <t>Newberg Senior High School</t>
  </si>
  <si>
    <t>Hillcrest Elementary School</t>
  </si>
  <si>
    <t>Kairos - Coastline</t>
  </si>
  <si>
    <t>North Bay Elementary School</t>
  </si>
  <si>
    <t>North Bend Middle School</t>
  </si>
  <si>
    <t>North Bend Senior High School</t>
  </si>
  <si>
    <t>Oregon Virtual Academy</t>
  </si>
  <si>
    <t>Alder Creek Middle School</t>
  </si>
  <si>
    <t>Ardenwald Elementary School</t>
  </si>
  <si>
    <t>Beatrice Morrow Cannady Elementary</t>
  </si>
  <si>
    <t>Bilquist Elementary School</t>
  </si>
  <si>
    <t>Cascade Heights Public Charter School</t>
  </si>
  <si>
    <t>Clackamas High School</t>
  </si>
  <si>
    <t>Clackamas Middle College</t>
  </si>
  <si>
    <t>Clackamas Web Academy</t>
  </si>
  <si>
    <t>Happy Valley Elementary School</t>
  </si>
  <si>
    <t>Happy Valley Middle School</t>
  </si>
  <si>
    <t>Lewelling Elementary School</t>
  </si>
  <si>
    <t>Linwood Elementary School</t>
  </si>
  <si>
    <t>Milwaukie Academy of the Arts</t>
  </si>
  <si>
    <t>Milwaukie El Puente Elementary School</t>
  </si>
  <si>
    <t>Milwaukie Elementary School</t>
  </si>
  <si>
    <t>Milwaukie High School</t>
  </si>
  <si>
    <t>Mount Scott Elementary School</t>
  </si>
  <si>
    <t>New Urban High School</t>
  </si>
  <si>
    <t>Oak Grove Elementary</t>
  </si>
  <si>
    <t>Oregon Trail Elementary School</t>
  </si>
  <si>
    <t>Putnam High School</t>
  </si>
  <si>
    <t>Rock Creek Middle School</t>
  </si>
  <si>
    <t>Rowe Middle School</t>
  </si>
  <si>
    <t>Scouters Mountain Elementary</t>
  </si>
  <si>
    <t>Sojourner School</t>
  </si>
  <si>
    <t>Spring Mountain Elementary School</t>
  </si>
  <si>
    <t>Sunnyside Elementary School</t>
  </si>
  <si>
    <t>Verne A Duncan Elementary School</t>
  </si>
  <si>
    <t>View Acres Elementary School</t>
  </si>
  <si>
    <t>Whitcomb Elementary School</t>
  </si>
  <si>
    <t>North Douglas Elementary School</t>
  </si>
  <si>
    <t>North Douglas High School</t>
  </si>
  <si>
    <t>North Lake School</t>
  </si>
  <si>
    <t>North Marion High School</t>
  </si>
  <si>
    <t>North Marion Intermediate School</t>
  </si>
  <si>
    <t>North Marion Middle School</t>
  </si>
  <si>
    <t>North Marion Primary School</t>
  </si>
  <si>
    <t>North Powder Charter School</t>
  </si>
  <si>
    <t>Mari-Linn Elementary School</t>
  </si>
  <si>
    <t>North Santiam Options Academy</t>
  </si>
  <si>
    <t>Stayton Elementary School</t>
  </si>
  <si>
    <t>Stayton High School</t>
  </si>
  <si>
    <t>Stayton Middle School</t>
  </si>
  <si>
    <t>Sublimity Elementary School</t>
  </si>
  <si>
    <t>Chenowith Elementary School</t>
  </si>
  <si>
    <t>Colonel Wright Elementary School</t>
  </si>
  <si>
    <t>Crossroads</t>
  </si>
  <si>
    <t>Dry Hollow Elementary School</t>
  </si>
  <si>
    <t>Mosier Community School</t>
  </si>
  <si>
    <t>Riverbend Community School</t>
  </si>
  <si>
    <t>The Dalles High School</t>
  </si>
  <si>
    <t>The Dalles Middle School</t>
  </si>
  <si>
    <t>Levi Anderson Learning Center</t>
  </si>
  <si>
    <t>Lifeworks Northwest</t>
  </si>
  <si>
    <t>Nyssa Elementary School</t>
  </si>
  <si>
    <t>Nyssa High School</t>
  </si>
  <si>
    <t>Nyssa Middle School</t>
  </si>
  <si>
    <t>Lincoln Middle School</t>
  </si>
  <si>
    <t>Oakland Elementary School</t>
  </si>
  <si>
    <t>Oakland High School</t>
  </si>
  <si>
    <t>Oakridge Elementary School</t>
  </si>
  <si>
    <t>Oakridge High School</t>
  </si>
  <si>
    <t>Oakridge Junior High School</t>
  </si>
  <si>
    <t>Baker Creek School</t>
  </si>
  <si>
    <t>COIC Skills Lab</t>
  </si>
  <si>
    <t>Donald E Long School</t>
  </si>
  <si>
    <t>Jackson County Juvenile</t>
  </si>
  <si>
    <t>Josephine County JDC</t>
  </si>
  <si>
    <t>Klamath County Juvenile</t>
  </si>
  <si>
    <t>Lane County Dept of Youth</t>
  </si>
  <si>
    <t>Lincoln County Juvenile</t>
  </si>
  <si>
    <t>Mill Creek Academy</t>
  </si>
  <si>
    <t>Mt Nebo Alt Ed</t>
  </si>
  <si>
    <t>NORCOR Education Detention Center</t>
  </si>
  <si>
    <t>Ponderosa Creek School</t>
  </si>
  <si>
    <t>Monroe School</t>
  </si>
  <si>
    <t>New Bridge High School</t>
  </si>
  <si>
    <t>Ocean Dunes High School</t>
  </si>
  <si>
    <t>RiverBend High School</t>
  </si>
  <si>
    <t>Riverside High School</t>
  </si>
  <si>
    <t>Three Lakes High School</t>
  </si>
  <si>
    <t>Trask River High School</t>
  </si>
  <si>
    <t>William P Lord High School</t>
  </si>
  <si>
    <t>Aiken Elementary School</t>
  </si>
  <si>
    <t>Alameda Elementary School</t>
  </si>
  <si>
    <t>Cairo Elementary School</t>
  </si>
  <si>
    <t>May Roberts Elementary School</t>
  </si>
  <si>
    <t>Ontario High School</t>
  </si>
  <si>
    <t>Ontario Middle School</t>
  </si>
  <si>
    <t>Pioneer Elementary School</t>
  </si>
  <si>
    <t>Alliance Charter Academy</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</si>
  <si>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</si>
  <si>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</si>
  <si>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</si>
  <si>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</si>
  <si>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</si>
  <si>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</si>
  <si>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</si>
  <si>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</si>
  <si>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</si>
  <si>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</si>
  <si>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</si>
  <si>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</si>
  <si>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</si>
  <si>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Oregon Department of Education</t>
  </si>
  <si>
    <t>Eagle Charter School</t>
  </si>
  <si>
    <t>Four Rivers Community School</t>
  </si>
  <si>
    <t>Oregon School for the Deaf</t>
  </si>
  <si>
    <t>The Cottonwood School of Civics and Science</t>
  </si>
  <si>
    <t>The Ivy School</t>
  </si>
  <si>
    <t>Boring Middle School</t>
  </si>
  <si>
    <t>Cedar Ridge Middle School</t>
  </si>
  <si>
    <t>Firwood Elementary School</t>
  </si>
  <si>
    <t>Kelso Elementary School</t>
  </si>
  <si>
    <t>Naas Elementary School</t>
  </si>
  <si>
    <t>Oregon Trail  Academy</t>
  </si>
  <si>
    <t>Sandy Grade School</t>
  </si>
  <si>
    <t>Sandy High School</t>
  </si>
  <si>
    <t>Welches Elementary School</t>
  </si>
  <si>
    <t>Welches Middle School</t>
  </si>
  <si>
    <t>Paisley School</t>
  </si>
  <si>
    <t>Parkrose High School</t>
  </si>
  <si>
    <t>Parkrose Middle School</t>
  </si>
  <si>
    <t>Prescott Elementary School</t>
  </si>
  <si>
    <t>Russell Elementary</t>
  </si>
  <si>
    <t>Sacramento Elementary School</t>
  </si>
  <si>
    <t>Shaver Elementary School</t>
  </si>
  <si>
    <t>Hawthorne Alternative High School</t>
  </si>
  <si>
    <t>Homestead Youth &amp; Family Services</t>
  </si>
  <si>
    <t>McKay Creek Elementary School</t>
  </si>
  <si>
    <t>Nixyaawii Community School</t>
  </si>
  <si>
    <t>Pendleton Early Learning Center</t>
  </si>
  <si>
    <t>Pendleton High School</t>
  </si>
  <si>
    <t>Sherwood Heights Elementary School</t>
  </si>
  <si>
    <t>Sunridge Middle School</t>
  </si>
  <si>
    <t>Perrydale School</t>
  </si>
  <si>
    <t>Blodgett Elementary School</t>
  </si>
  <si>
    <t>Clemens Primary School</t>
  </si>
  <si>
    <t>Kings Valley Charter School</t>
  </si>
  <si>
    <t>Philomath Academy</t>
  </si>
  <si>
    <t>Philomath Elementary School</t>
  </si>
  <si>
    <t>Philomath High School</t>
  </si>
  <si>
    <t>Philomath Middle School</t>
  </si>
  <si>
    <t>Armadillo Technical Institute</t>
  </si>
  <si>
    <t>Orchard Hill Elementary School</t>
  </si>
  <si>
    <t>Phoenix Elementary School</t>
  </si>
  <si>
    <t>Phoenix High School</t>
  </si>
  <si>
    <t>Talent Elementary School</t>
  </si>
  <si>
    <t>Talent Middle School</t>
  </si>
  <si>
    <t>Pilot Rock Elementary School</t>
  </si>
  <si>
    <t>Pilot Rock High School</t>
  </si>
  <si>
    <t>Pine Creek Elementary School</t>
  </si>
  <si>
    <t>Pine Eagle Charter School</t>
  </si>
  <si>
    <t>Pinehurst Elementary School</t>
  </si>
  <si>
    <t>Pleasant Hill Elementary School</t>
  </si>
  <si>
    <t>Pleasant Hill High School</t>
  </si>
  <si>
    <t>Plush Elementary School</t>
  </si>
  <si>
    <t>Driftwood Elementary School</t>
  </si>
  <si>
    <t>Pacific High School</t>
  </si>
  <si>
    <t>Abernethy Elementary School</t>
  </si>
  <si>
    <t>Ainsworth Elementary School</t>
  </si>
  <si>
    <t>Alliance High School</t>
  </si>
  <si>
    <t>Arleta Elementary School</t>
  </si>
  <si>
    <t>Atkinson Elementary School</t>
  </si>
  <si>
    <t>Beach Elementary School</t>
  </si>
  <si>
    <t>Beaumont Middle School</t>
  </si>
  <si>
    <t>Benson Polytechnic High School</t>
  </si>
  <si>
    <t xml:space="preserve">Beverly Cleary School </t>
  </si>
  <si>
    <t>Boise-Eliot Elementary School</t>
  </si>
  <si>
    <t>Boys &amp; Girls Aid Society/Johns Landing School</t>
  </si>
  <si>
    <t>Bridger Elementary School</t>
  </si>
  <si>
    <t>Bridlemile Elementary School</t>
  </si>
  <si>
    <t>Buckman Elementary School</t>
  </si>
  <si>
    <t>Capitol Hill Elementary School</t>
  </si>
  <si>
    <t>Cesar Chavez K-8 School</t>
  </si>
  <si>
    <t>Chapman Elementary School</t>
  </si>
  <si>
    <t>Chief Joseph Elementary School</t>
  </si>
  <si>
    <t>Cleveland High School</t>
  </si>
  <si>
    <t>Creative Science School</t>
  </si>
  <si>
    <t>Creston Elementary School</t>
  </si>
  <si>
    <t>da Vinci Middle School</t>
  </si>
  <si>
    <t>De Paul Treatment Centers Inc</t>
  </si>
  <si>
    <t>Dr. Martin Luther King Jr. School</t>
  </si>
  <si>
    <t>Duniway Elementary School</t>
  </si>
  <si>
    <t>Emerson School</t>
  </si>
  <si>
    <t>Faubion Elementary School</t>
  </si>
  <si>
    <t>Forest Park Elementary School</t>
  </si>
  <si>
    <t>Franklin High School</t>
  </si>
  <si>
    <t>George Middle School</t>
  </si>
  <si>
    <t>Glencoe Elementary School</t>
  </si>
  <si>
    <t>Grant High School</t>
  </si>
  <si>
    <t>Gray Middle School</t>
  </si>
  <si>
    <t>Grout Elementary School</t>
  </si>
  <si>
    <t>Harriet Tubman Middle School</t>
  </si>
  <si>
    <t>Harrison Park School</t>
  </si>
  <si>
    <t>Hayhurst Elementary School</t>
  </si>
  <si>
    <t>Hosford Middle School</t>
  </si>
  <si>
    <t>Irvington Elementary School</t>
  </si>
  <si>
    <t>Jackson Middle School</t>
  </si>
  <si>
    <t>James John Elementary School</t>
  </si>
  <si>
    <t>Janus Youth Programs</t>
  </si>
  <si>
    <t>Kairos PDX</t>
  </si>
  <si>
    <t>Kelly Elementary School</t>
  </si>
  <si>
    <t>Lane Middle School</t>
  </si>
  <si>
    <t>Laurelhurst Elementary School</t>
  </si>
  <si>
    <t>Le Monde French Immersion Public Charter School</t>
  </si>
  <si>
    <t>Lee Elementary School</t>
  </si>
  <si>
    <t>Lent Elementary School</t>
  </si>
  <si>
    <t>Lewis Elementary School</t>
  </si>
  <si>
    <t>Lincoln High School</t>
  </si>
  <si>
    <t>Llewellyn Elementary School</t>
  </si>
  <si>
    <t>Madison High School</t>
  </si>
  <si>
    <t>Maplewood Elementary School</t>
  </si>
  <si>
    <t>Markham Elementary School</t>
  </si>
  <si>
    <t>Marysville Elementary School</t>
  </si>
  <si>
    <t>Metropolitan Learning Center</t>
  </si>
  <si>
    <t>Morrison Center Counterpoint Program</t>
  </si>
  <si>
    <t>Morrison Child &amp; Family Services, Breakthrough</t>
  </si>
  <si>
    <t>Mt Scott Park Center for Learning</t>
  </si>
  <si>
    <t>Mt Tabor Middle School</t>
  </si>
  <si>
    <t>NAYA Many Nations Academy (MNA)</t>
  </si>
  <si>
    <t>Nickerson Center ADTP</t>
  </si>
  <si>
    <t>Ockley Green Middle School</t>
  </si>
  <si>
    <t>Opal School of the Portland Children's Museum</t>
  </si>
  <si>
    <t>Parry Center for Children</t>
  </si>
  <si>
    <t>Parry Center SCIP</t>
  </si>
  <si>
    <t>Peninsula Elementary School</t>
  </si>
  <si>
    <t>Portland Arthur Academy Charter School</t>
  </si>
  <si>
    <t>Portland Community College</t>
  </si>
  <si>
    <t>Portland Village School</t>
  </si>
  <si>
    <t>Portland Youth Builders</t>
  </si>
  <si>
    <t>Providence Pediatric Nursing Facility</t>
  </si>
  <si>
    <t>Richmond Elementary School</t>
  </si>
  <si>
    <t>Rieke Elementary School</t>
  </si>
  <si>
    <t>Rigler Elementary School</t>
  </si>
  <si>
    <t>Roosevelt High School</t>
  </si>
  <si>
    <t>Rosa Parks Elementary School</t>
  </si>
  <si>
    <t>Rose City Park</t>
  </si>
  <si>
    <t>Rosemary Anderson High School</t>
  </si>
  <si>
    <t>Roseway Heights School</t>
  </si>
  <si>
    <t>Sabin Elementary School</t>
  </si>
  <si>
    <t>SAGE Youth Residential Program</t>
  </si>
  <si>
    <t>Scott Elementary School</t>
  </si>
  <si>
    <t>Sellwood Middle School</t>
  </si>
  <si>
    <t>Sitton Elementary School</t>
  </si>
  <si>
    <t>Skyline Elementary School</t>
  </si>
  <si>
    <t>Stephenson Elementary School</t>
  </si>
  <si>
    <t>Sunnyside Environmental School</t>
  </si>
  <si>
    <t>Vernon Elementary School</t>
  </si>
  <si>
    <t>Vestal Elementary School</t>
  </si>
  <si>
    <t>West Sylvan Middle School</t>
  </si>
  <si>
    <t>Whitman Elementary School</t>
  </si>
  <si>
    <t>Wildflowers</t>
  </si>
  <si>
    <t>Wilson High School</t>
  </si>
  <si>
    <t>Winterhaven School</t>
  </si>
  <si>
    <t>Woodlawn Elementary School</t>
  </si>
  <si>
    <t>Woodmere Elementary School</t>
  </si>
  <si>
    <t>Woodstock Elementary School</t>
  </si>
  <si>
    <t>Youth Progress Learning Center</t>
  </si>
  <si>
    <t>Powers Elementary School</t>
  </si>
  <si>
    <t>Powers High School</t>
  </si>
  <si>
    <t>Prairie City School</t>
  </si>
  <si>
    <t>Prospect Charter School</t>
  </si>
  <si>
    <t>Hudson Park Elementary School</t>
  </si>
  <si>
    <t>North Columbia Academy</t>
  </si>
  <si>
    <t>Rainier Jr/Sr High School</t>
  </si>
  <si>
    <t>Elton Gregory Middle School</t>
  </si>
  <si>
    <t>Hugh Hartman Elementary</t>
  </si>
  <si>
    <t>John Tuck Elementary School</t>
  </si>
  <si>
    <t>M A Lynch Elementary School</t>
  </si>
  <si>
    <t>Obsidian Middle School</t>
  </si>
  <si>
    <t>Redmond COIC Dropout Re-engagement Program</t>
  </si>
  <si>
    <t>Redmond Early Learning Center at Hugh Hartman</t>
  </si>
  <si>
    <t>Redmond High School</t>
  </si>
  <si>
    <t>Redmond Proficiency Academy</t>
  </si>
  <si>
    <t>Ridgeview High School</t>
  </si>
  <si>
    <t>Sage Elementary School</t>
  </si>
  <si>
    <t>Terrebonne Community School</t>
  </si>
  <si>
    <t>Tom McCall Elementary School</t>
  </si>
  <si>
    <t>Tumalo Community School</t>
  </si>
  <si>
    <t>Vern Patrick Elementary School</t>
  </si>
  <si>
    <t>Reedsport Community Charter School</t>
  </si>
  <si>
    <t>Alder Elementary School</t>
  </si>
  <si>
    <t>Davis Elementary School</t>
  </si>
  <si>
    <t>Fairview Elementary School</t>
  </si>
  <si>
    <t>Glenfair Elementary School</t>
  </si>
  <si>
    <t>Hartley Elementary School</t>
  </si>
  <si>
    <t>Hauton B Lee Middle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</si>
  <si>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</si>
  <si>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</si>
  <si>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</si>
  <si>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</si>
  <si>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</si>
  <si>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</si>
  <si>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</si>
  <si>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</si>
  <si>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</si>
  <si>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</si>
  <si>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</si>
  <si>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</si>
  <si>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t>
  </si>
  <si>
    <t>Riddle Elementary School</t>
  </si>
  <si>
    <t>Riddle High School</t>
  </si>
  <si>
    <t>Riverdale Grade School</t>
  </si>
  <si>
    <t>Riverdale High School</t>
  </si>
  <si>
    <t>Rivers Edge Academy Charter School</t>
  </si>
  <si>
    <t>Rogue River Elementary School</t>
  </si>
  <si>
    <t>Rogue River Junior/Senior High</t>
  </si>
  <si>
    <t>South Valley Academy</t>
  </si>
  <si>
    <t>Auburn Elementary School</t>
  </si>
  <si>
    <t>Battle Creek Elementary School</t>
  </si>
  <si>
    <t>Brush College Elementary School</t>
  </si>
  <si>
    <t>Bush Elementary School</t>
  </si>
  <si>
    <t>Candalaria Elementary School</t>
  </si>
  <si>
    <t>Cesar E Chavez Elementary</t>
  </si>
  <si>
    <t>Chapman Hill Elementary School</t>
  </si>
  <si>
    <t>Claggett Creek Middle School</t>
  </si>
  <si>
    <t>Crossler Middle School</t>
  </si>
  <si>
    <t>Cummings Elementary School</t>
  </si>
  <si>
    <t>Early College High School</t>
  </si>
  <si>
    <t>Englewood Elementary School</t>
  </si>
  <si>
    <t>Eyre Elementary School</t>
  </si>
  <si>
    <t>Forest Ridge Elementary School</t>
  </si>
  <si>
    <t>Four Corners Elementary School</t>
  </si>
  <si>
    <t>Grant Community School</t>
  </si>
  <si>
    <t>Gubser Elementary School</t>
  </si>
  <si>
    <t>Hallman Elementary School</t>
  </si>
  <si>
    <t>Hammond Elementary School</t>
  </si>
  <si>
    <t>Harritt Elementary School</t>
  </si>
  <si>
    <t>Hayesville Elementary School</t>
  </si>
  <si>
    <t>Houck Middle School</t>
  </si>
  <si>
    <t>Howard Street Charter</t>
  </si>
  <si>
    <t>In Program School</t>
  </si>
  <si>
    <t>Jane Goodall Environmental Middle Charter School</t>
  </si>
  <si>
    <t>Judson Middle School</t>
  </si>
  <si>
    <t>Kalapuya Elementary School</t>
  </si>
  <si>
    <t>Keizer Elementary School</t>
  </si>
  <si>
    <t>Lamb Elementary School</t>
  </si>
  <si>
    <t>Leslie Middle School</t>
  </si>
  <si>
    <t>McKay High School</t>
  </si>
  <si>
    <t>McNary High School</t>
  </si>
  <si>
    <t>Miller Elementary School</t>
  </si>
  <si>
    <t>Morningside Elementary School</t>
  </si>
  <si>
    <t>Myers Elementary School</t>
  </si>
  <si>
    <t>North Salem High School</t>
  </si>
  <si>
    <t>Optimum Learning Environment Charter School</t>
  </si>
  <si>
    <t>Parrish Middle School</t>
  </si>
  <si>
    <t>Pringle Elementary School</t>
  </si>
  <si>
    <t>Roberts High School</t>
  </si>
  <si>
    <t>Salem Heights Elementary School</t>
  </si>
  <si>
    <t>Schirle Elementary School</t>
  </si>
  <si>
    <t>South Salem High School</t>
  </si>
  <si>
    <t>Sprague High School</t>
  </si>
  <si>
    <t>Stephens Middle School</t>
  </si>
  <si>
    <t>Straub Middle School</t>
  </si>
  <si>
    <t>Sumpter Elementary School</t>
  </si>
  <si>
    <t>Swegle Elementary School</t>
  </si>
  <si>
    <t>Valley Inquiry Charter School</t>
  </si>
  <si>
    <t>Waldo Middle School</t>
  </si>
  <si>
    <t>Walker Middle School</t>
  </si>
  <si>
    <t>Weddle Elementary School</t>
  </si>
  <si>
    <t>West Salem High School</t>
  </si>
  <si>
    <t>Whiteaker Middle School</t>
  </si>
  <si>
    <t>Wright Elementary School</t>
  </si>
  <si>
    <t>Yoshikai Elementary School</t>
  </si>
  <si>
    <t>Oregon Charter Academy</t>
  </si>
  <si>
    <t>Santiam Elementary School</t>
  </si>
  <si>
    <t>Santiam Junior/Senior High School</t>
  </si>
  <si>
    <t>Grant Watts Elementary School</t>
  </si>
  <si>
    <t>Oregon Outreach Inc - Scappoose SD</t>
  </si>
  <si>
    <t>Otto Petersen Elementary School</t>
  </si>
  <si>
    <t>Sauvie Island School</t>
  </si>
  <si>
    <t>Scappoose High School</t>
  </si>
  <si>
    <t>Scappoose Middle School</t>
  </si>
  <si>
    <t>South Columbia Family School</t>
  </si>
  <si>
    <t>Warren Elementary School</t>
  </si>
  <si>
    <t>Centennial Elementary School</t>
  </si>
  <si>
    <t>Lourdes School</t>
  </si>
  <si>
    <t>Oregon Virtual Education</t>
  </si>
  <si>
    <t>Scio High School</t>
  </si>
  <si>
    <t>Scio Middle School</t>
  </si>
  <si>
    <t>Willamette Connections Academy</t>
  </si>
  <si>
    <t>Pacific Ridge Elementary School</t>
  </si>
  <si>
    <t>Seaside High School</t>
  </si>
  <si>
    <t>Seaside Middle School</t>
  </si>
  <si>
    <t>The Cannon Beach Academy</t>
  </si>
  <si>
    <t>Faulconer-Chapman School</t>
  </si>
  <si>
    <t>Sheridan AllPrep Academy</t>
  </si>
  <si>
    <t>Sheridan High School</t>
  </si>
  <si>
    <t>Sheridan Japanese School</t>
  </si>
  <si>
    <t>Sherman County School</t>
  </si>
  <si>
    <t>Archer Glen Elementary School</t>
  </si>
  <si>
    <t>Hawks View Elementary School</t>
  </si>
  <si>
    <t>Laurel Ridge Middle School</t>
  </si>
  <si>
    <t>Middleton Elementary School</t>
  </si>
  <si>
    <t>Ridges Elementary School</t>
  </si>
  <si>
    <t>Sherwood Charter School</t>
  </si>
  <si>
    <t>Sherwood High School</t>
  </si>
  <si>
    <t>Sherwood Middle School</t>
  </si>
  <si>
    <t>Bethany Charter School</t>
  </si>
  <si>
    <t>Butte Creek Elementary School</t>
  </si>
  <si>
    <t>Central Howell Elementary School</t>
  </si>
  <si>
    <t>Evergreen Elementary School</t>
  </si>
  <si>
    <t>Mark Twain Elementary</t>
  </si>
  <si>
    <t>Pratum Elementary School</t>
  </si>
  <si>
    <t>Robert Frost Elementary School</t>
  </si>
  <si>
    <t>Scotts Mills Elementary School</t>
  </si>
  <si>
    <t>Silver Crest Elementary School</t>
  </si>
  <si>
    <t>Silverton High School</t>
  </si>
  <si>
    <t>Silverton Middle School</t>
  </si>
  <si>
    <t>The Community Roots School</t>
  </si>
  <si>
    <t>Victor Point Elementary School</t>
  </si>
  <si>
    <t>Sisters Elementary School</t>
  </si>
  <si>
    <t>Sisters High School</t>
  </si>
  <si>
    <t>Sisters Middle School</t>
  </si>
  <si>
    <t>Siuslaw Elementary School</t>
  </si>
  <si>
    <t>Siuslaw High School</t>
  </si>
  <si>
    <t>Siuslaw Middle School</t>
  </si>
  <si>
    <t>Fields Elementary School</t>
  </si>
  <si>
    <t>Academy for Character Education</t>
  </si>
  <si>
    <t>Al Kennedy High School</t>
  </si>
  <si>
    <t>Bohemia Elementary School</t>
  </si>
  <si>
    <t>Childs Way Alternative School</t>
  </si>
  <si>
    <t>Childs Way Charter School</t>
  </si>
  <si>
    <t>Cottage Grove High School</t>
  </si>
  <si>
    <t>Dorena School</t>
  </si>
  <si>
    <t>Harrison Elementary School</t>
  </si>
  <si>
    <t>London School</t>
  </si>
  <si>
    <t>Canyonville School</t>
  </si>
  <si>
    <t>Coffenberry Middle School</t>
  </si>
  <si>
    <t>Myrtle Creek Elementary School</t>
  </si>
  <si>
    <t>South Umpqua High School</t>
  </si>
  <si>
    <t>Tri City Elementary School</t>
  </si>
  <si>
    <t>Maupin Elementary School</t>
  </si>
  <si>
    <t>South Wasco County High School</t>
  </si>
  <si>
    <t>Family Solutions - Ashland</t>
  </si>
  <si>
    <t>Family Solutions - Grants Pass</t>
  </si>
  <si>
    <t>Family Solutions - Medford</t>
  </si>
  <si>
    <t>Kairos New Beginnings East</t>
  </si>
  <si>
    <t>Kairos New Beginnings West</t>
  </si>
  <si>
    <t>Spray School</t>
  </si>
  <si>
    <t>Academy of Arts and Academics</t>
  </si>
  <si>
    <t>Agnes Stewart Middle School</t>
  </si>
  <si>
    <t>Briggs Middle School</t>
  </si>
  <si>
    <t>Douglas Gardens Elementary School</t>
  </si>
  <si>
    <t>Elizabeth Page Elementary School</t>
  </si>
  <si>
    <t>Gateways High School</t>
  </si>
  <si>
    <t>Guy Lee Elementary School</t>
  </si>
  <si>
    <t>Hamlin Middle School</t>
  </si>
  <si>
    <t>Maple Elementary School</t>
  </si>
  <si>
    <t>Mt Vernon Elementary School</t>
  </si>
  <si>
    <t>Ridgeview Elementary School</t>
  </si>
  <si>
    <t>Riverbend Elementary School</t>
  </si>
  <si>
    <t>Springfield High School</t>
  </si>
  <si>
    <t>The Child Center</t>
  </si>
  <si>
    <t>Thurston Elementary School</t>
  </si>
  <si>
    <t>Thurston High School</t>
  </si>
  <si>
    <t>Thurston Middle School</t>
  </si>
  <si>
    <t xml:space="preserve">Two Rivers Dos Rios Elementary </t>
  </si>
  <si>
    <t>Walterville Elementary School</t>
  </si>
  <si>
    <t>Willamette Leadership Academy</t>
  </si>
  <si>
    <t>Yolanda Elementary School</t>
  </si>
  <si>
    <t>Columbia City School</t>
  </si>
  <si>
    <t>McBride Elementary School</t>
  </si>
  <si>
    <t>Plymouth High School</t>
  </si>
  <si>
    <t>St Helens Arthur Academy</t>
  </si>
  <si>
    <t>St Helens High School</t>
  </si>
  <si>
    <t>St Helens Middle School</t>
  </si>
  <si>
    <t>St Paul Elementary School</t>
  </si>
  <si>
    <t>St Paul High School</t>
  </si>
  <si>
    <t>Stanfield Elementary School</t>
  </si>
  <si>
    <t>Stanfield Secondary School</t>
  </si>
  <si>
    <t>Suntex Elementary School</t>
  </si>
  <si>
    <t>East Sutherlin Primary School</t>
  </si>
  <si>
    <t>Sutherlin High School</t>
  </si>
  <si>
    <t>Sutherlin Middle School</t>
  </si>
  <si>
    <t>Sutherlin Valley Online Academy</t>
  </si>
  <si>
    <t>West Sutherlin Intermediate</t>
  </si>
  <si>
    <t>Foster Elementary School</t>
  </si>
  <si>
    <t>Hawthorne Elementary School</t>
  </si>
  <si>
    <t>Holley Elementary School</t>
  </si>
  <si>
    <t>Oak Heights Elementary School</t>
  </si>
  <si>
    <t>Sweet Home Charter School</t>
  </si>
  <si>
    <t>Sweet Home High School</t>
  </si>
  <si>
    <t>Sweet Home Junior High School</t>
  </si>
  <si>
    <t>Fleming Middle School</t>
  </si>
  <si>
    <t>Fruitdale Elementary School</t>
  </si>
  <si>
    <t>Ft Vannoy Elementary School</t>
  </si>
  <si>
    <t>Hidden Valley High School</t>
  </si>
  <si>
    <t>Illinois Valley High School</t>
  </si>
  <si>
    <t>Lincoln Savage Middle School</t>
  </si>
  <si>
    <t>Lorna Byrne Middle School</t>
  </si>
  <si>
    <t>Madrona Elementary School</t>
  </si>
  <si>
    <t>Manzanita Elementary School</t>
  </si>
  <si>
    <t>North Valley High School</t>
  </si>
  <si>
    <t>Southern Oregon Success Academy</t>
  </si>
  <si>
    <t>Sunny Wolf Charter School</t>
  </si>
  <si>
    <t>Williams Elementary School</t>
  </si>
  <si>
    <t>Woodland Charter School</t>
  </si>
  <si>
    <t>Alberta Rider Elementary School</t>
  </si>
  <si>
    <t>Bridgeport Elementary School</t>
  </si>
  <si>
    <t>Charles F Tigard Elementary School</t>
  </si>
  <si>
    <t>Creekside Community High School</t>
  </si>
  <si>
    <t>Deer Creek Elementary School</t>
  </si>
  <si>
    <t>Durham Elementary School</t>
  </si>
  <si>
    <t>Edward Byrom Elementary School</t>
  </si>
  <si>
    <t>Hazelbrook Middle School</t>
  </si>
  <si>
    <t>James Templeton Elementary School</t>
  </si>
  <si>
    <t>Janus Youth Programs--Cordero House</t>
  </si>
  <si>
    <t>Mary Woodward Elementary School</t>
  </si>
  <si>
    <t>Metzger Elementary School</t>
  </si>
  <si>
    <t>Multi-sensory Instruction Teaching Children Hands-On (MITCH)</t>
  </si>
  <si>
    <t>Thomas R Fowler Middle School</t>
  </si>
  <si>
    <t>Tigard High School</t>
  </si>
  <si>
    <t>Tualatin Elementary School</t>
  </si>
  <si>
    <t>Tualatin High School</t>
  </si>
  <si>
    <t>Twality Middle School</t>
  </si>
  <si>
    <t>East Elementary School</t>
  </si>
  <si>
    <t>South Prairie Elementary School</t>
  </si>
  <si>
    <t>Tillamook High School</t>
  </si>
  <si>
    <t>Tillamook Junior High School</t>
  </si>
  <si>
    <t>Troy Elementary School</t>
  </si>
  <si>
    <t>Ukiah School</t>
  </si>
  <si>
    <t>Clara Brownell Middle School</t>
  </si>
  <si>
    <t>McNary Heights Elementary School</t>
  </si>
  <si>
    <t>Umatilla High School</t>
  </si>
  <si>
    <t>Union High School</t>
  </si>
  <si>
    <t>Vale Elementary School</t>
  </si>
  <si>
    <t>Vale High School</t>
  </si>
  <si>
    <t>Vale Middle School</t>
  </si>
  <si>
    <t>Willowcreek Elementary School</t>
  </si>
  <si>
    <t>Mist Elementary School</t>
  </si>
  <si>
    <t>Vernonia Elementary School</t>
  </si>
  <si>
    <t>Vernonia High School</t>
  </si>
  <si>
    <t>Vernonia Middle School</t>
  </si>
  <si>
    <t>Wallowa Elementary School</t>
  </si>
  <si>
    <t>Wallowa High School</t>
  </si>
  <si>
    <t>Warrenton Grade School</t>
  </si>
  <si>
    <t>Warrenton High School</t>
  </si>
  <si>
    <t>Arts and Technology High School</t>
  </si>
  <si>
    <t>Athey Creek Middle School</t>
  </si>
  <si>
    <t>Boeckman Creek Primary School</t>
  </si>
  <si>
    <t>Bolton Primary School</t>
  </si>
  <si>
    <t>Boones Ferry Primary School</t>
  </si>
  <si>
    <t>Cedaroak Park Primary School</t>
  </si>
  <si>
    <t>Inza R Wood Middle School</t>
  </si>
  <si>
    <t>Lowrie Primary School</t>
  </si>
  <si>
    <t>Meridian Creek Middle School</t>
  </si>
  <si>
    <t>Rosemont Ridge Middle School</t>
  </si>
  <si>
    <t>Stafford Primary School</t>
  </si>
  <si>
    <t>Sunset Primary School</t>
  </si>
  <si>
    <t>Three Rivers Charter School</t>
  </si>
  <si>
    <t>Trillium Creek Primary School</t>
  </si>
  <si>
    <t>West Linn High School</t>
  </si>
  <si>
    <t>Willamette Primary School</t>
  </si>
  <si>
    <t>Wilsonville High School</t>
  </si>
  <si>
    <t>Oregon State Hospital Salem (educational program)</t>
  </si>
  <si>
    <t>Willamina Elementary School</t>
  </si>
  <si>
    <t>Willamina High School</t>
  </si>
  <si>
    <t xml:space="preserve">Willamina Middle School </t>
  </si>
  <si>
    <t>Brockway Elementary School</t>
  </si>
  <si>
    <t>Dillard Alternative High School</t>
  </si>
  <si>
    <t>Douglas High School</t>
  </si>
  <si>
    <t>Lookingglass Elementary School</t>
  </si>
  <si>
    <t>McGovern Elementary School</t>
  </si>
  <si>
    <t>Winston Middle School</t>
  </si>
  <si>
    <t>Academy of International Studies (at Woodburn)</t>
  </si>
  <si>
    <t>French Prairie Middle School</t>
  </si>
  <si>
    <t>Heritage Elementary</t>
  </si>
  <si>
    <t>Nellie Muir Elementary School</t>
  </si>
  <si>
    <t>Valor Middle School</t>
  </si>
  <si>
    <t>Wellness, Business and Sports School</t>
  </si>
  <si>
    <t>Woodburn Academy of Art, Science and Technology</t>
  </si>
  <si>
    <t>Woodburn Arthur Academy</t>
  </si>
  <si>
    <t>Woodburn Arts and Communications Academy</t>
  </si>
  <si>
    <t>Woodburn Success</t>
  </si>
  <si>
    <t>Yamhill Carlton Elementary School</t>
  </si>
  <si>
    <t>Yamhill Carlton High School</t>
  </si>
  <si>
    <t>Yamhill Carlton Intermediate School</t>
  </si>
  <si>
    <t>Yoncalla Elementary School</t>
  </si>
  <si>
    <t>Yoncalla High School</t>
  </si>
  <si>
    <t>NCESLEAID</t>
  </si>
  <si>
    <t>Inst ID</t>
  </si>
  <si>
    <t>5-17 Pop</t>
  </si>
  <si>
    <t>5-17 Pov</t>
  </si>
  <si>
    <t>Poverty rate</t>
  </si>
  <si>
    <t>Rank</t>
  </si>
  <si>
    <t xml:space="preserve">Harney County Union High SD 1J                              </t>
  </si>
  <si>
    <t xml:space="preserve">Pine Creek SD 5                                             </t>
  </si>
  <si>
    <t xml:space="preserve">Long Creek SD 17                                            </t>
  </si>
  <si>
    <t xml:space="preserve">Harney County SD 4                                          </t>
  </si>
  <si>
    <t xml:space="preserve">Oakridge SD 76                                              </t>
  </si>
  <si>
    <t xml:space="preserve">Fossil SD 21J                                               </t>
  </si>
  <si>
    <t xml:space="preserve">Spray SD 1                                                  </t>
  </si>
  <si>
    <t xml:space="preserve">Double O SD 28                                              </t>
  </si>
  <si>
    <t xml:space="preserve">Port Orford-Langlois SD 2CJ                                 </t>
  </si>
  <si>
    <t xml:space="preserve">Powers SD 31                                                </t>
  </si>
  <si>
    <t xml:space="preserve">Arock SD 81                                                 </t>
  </si>
  <si>
    <t xml:space="preserve">Frenchglen SD 16                                            </t>
  </si>
  <si>
    <t xml:space="preserve">North Powder SD 8J                                          </t>
  </si>
  <si>
    <t xml:space="preserve">Falls City SD 57                                            </t>
  </si>
  <si>
    <t xml:space="preserve">Ashwood SD 8                                                </t>
  </si>
  <si>
    <t xml:space="preserve">Jewell SD 8                                                 </t>
  </si>
  <si>
    <t xml:space="preserve">Annex SD 29                                                 </t>
  </si>
  <si>
    <t xml:space="preserve">Harper SD 66                                                </t>
  </si>
  <si>
    <t xml:space="preserve">Prairie City SD 4                                           </t>
  </si>
  <si>
    <t xml:space="preserve">Prospect SD 59                                              </t>
  </si>
  <si>
    <t xml:space="preserve">Malheur County SD 51                                        </t>
  </si>
  <si>
    <t xml:space="preserve">Plush SD 18                                                 </t>
  </si>
  <si>
    <t xml:space="preserve">Lake County SD 7                                            </t>
  </si>
  <si>
    <t xml:space="preserve">Ontario SD 8C                                               </t>
  </si>
  <si>
    <t xml:space="preserve">Glendale SD 77                                              </t>
  </si>
  <si>
    <t xml:space="preserve">Klamath Falls City Schools                                  </t>
  </si>
  <si>
    <t xml:space="preserve">Dayville SD 16J                                             </t>
  </si>
  <si>
    <t xml:space="preserve">Riddle SD 70                                                </t>
  </si>
  <si>
    <t xml:space="preserve">Pine Eagle SD 61                                            </t>
  </si>
  <si>
    <t xml:space="preserve">Three Rivers/Josephine County SD                            </t>
  </si>
  <si>
    <t xml:space="preserve">Coos Bay SD 9                                               </t>
  </si>
  <si>
    <t xml:space="preserve">Jefferson County SD 509J                                    </t>
  </si>
  <si>
    <t xml:space="preserve">Monroe SD 1J                                                </t>
  </si>
  <si>
    <t xml:space="preserve">Wallowa SD 12                                               </t>
  </si>
  <si>
    <t xml:space="preserve">Jordan Valley SD 3                                          </t>
  </si>
  <si>
    <t xml:space="preserve">David Douglas SD 40                                         </t>
  </si>
  <si>
    <t xml:space="preserve">Arlington SD 3                                              </t>
  </si>
  <si>
    <t xml:space="preserve">Nyssa SD 26                                                 </t>
  </si>
  <si>
    <t xml:space="preserve">Glide SD 12                                                 </t>
  </si>
  <si>
    <t xml:space="preserve">Blachly SD 90                                               </t>
  </si>
  <si>
    <t xml:space="preserve">Huntington SD 16J                                           </t>
  </si>
  <si>
    <t xml:space="preserve">Umatilla SD 6R                                              </t>
  </si>
  <si>
    <t xml:space="preserve">Harrisburg SD 7J                                            </t>
  </si>
  <si>
    <t xml:space="preserve">Baker SD 5J                                                 </t>
  </si>
  <si>
    <t xml:space="preserve">Adrian SD 61                                                </t>
  </si>
  <si>
    <t xml:space="preserve">Klamath County SD                                           </t>
  </si>
  <si>
    <t xml:space="preserve">Vale SD 84                                                  </t>
  </si>
  <si>
    <t xml:space="preserve">Douglas County SD 15                                        </t>
  </si>
  <si>
    <t xml:space="preserve">Brookings-Harbor SD 17C                                     </t>
  </si>
  <si>
    <t xml:space="preserve">Reedsport SD 105                                            </t>
  </si>
  <si>
    <t xml:space="preserve">Reynolds SD 7                                               </t>
  </si>
  <si>
    <t xml:space="preserve">Centennial SD 28J                                           </t>
  </si>
  <si>
    <t xml:space="preserve">Oakland SD 1                                                </t>
  </si>
  <si>
    <t xml:space="preserve">Siuslaw SD 97J                                              </t>
  </si>
  <si>
    <t xml:space="preserve">Juntura SD 12                                               </t>
  </si>
  <si>
    <t xml:space="preserve">Lincoln County SD                                           </t>
  </si>
  <si>
    <t xml:space="preserve">Butte Falls SD 91                                           </t>
  </si>
  <si>
    <t xml:space="preserve">Suntex SD 10                                                </t>
  </si>
  <si>
    <t xml:space="preserve">Milton-Freewater Unified SD 7                               </t>
  </si>
  <si>
    <t xml:space="preserve">Woodburn SD 103                                             </t>
  </si>
  <si>
    <t xml:space="preserve">Ashland SD 5                                                </t>
  </si>
  <si>
    <t xml:space="preserve">Paisley SD 11                                               </t>
  </si>
  <si>
    <t xml:space="preserve">Sherman County SD                                           </t>
  </si>
  <si>
    <t xml:space="preserve">Mitchell SD 55                                              </t>
  </si>
  <si>
    <t xml:space="preserve">South Wasco County SD 1                                     </t>
  </si>
  <si>
    <t xml:space="preserve">Rogue River SD 35                                           </t>
  </si>
  <si>
    <t xml:space="preserve">South Umpqua SD 19                                          </t>
  </si>
  <si>
    <t xml:space="preserve">Coquille SD 8                                               </t>
  </si>
  <si>
    <t xml:space="preserve">Eagle Point SD 9                                            </t>
  </si>
  <si>
    <t xml:space="preserve">Myrtle Point SD 41                                          </t>
  </si>
  <si>
    <t xml:space="preserve">Bandon SD 54                                                </t>
  </si>
  <si>
    <t xml:space="preserve">Grants Pass SD 7                                            </t>
  </si>
  <si>
    <t xml:space="preserve">Sweet Home SD 55                                            </t>
  </si>
  <si>
    <t xml:space="preserve">Culver SD 4                                                 </t>
  </si>
  <si>
    <t xml:space="preserve">Phoenix-Talent SD 4                                         </t>
  </si>
  <si>
    <t xml:space="preserve">Monument SD 8                                               </t>
  </si>
  <si>
    <t xml:space="preserve">Medford SD 549C                                             </t>
  </si>
  <si>
    <t xml:space="preserve">Yoncalla SD 32                                              </t>
  </si>
  <si>
    <t xml:space="preserve">La Grande SD 1                                              </t>
  </si>
  <si>
    <t xml:space="preserve">Enterprise SD 21                                            </t>
  </si>
  <si>
    <t xml:space="preserve">North Bend SD 13                                            </t>
  </si>
  <si>
    <t xml:space="preserve">Dufur SD 29                                                 </t>
  </si>
  <si>
    <t xml:space="preserve">John Day SD 3                                               </t>
  </si>
  <si>
    <t xml:space="preserve">Alsea SD 7J                                                 </t>
  </si>
  <si>
    <t xml:space="preserve">Hermiston SD 8                                              </t>
  </si>
  <si>
    <t xml:space="preserve">Lebanon Community SD 9                                      </t>
  </si>
  <si>
    <t xml:space="preserve">Crook County SD                                             </t>
  </si>
  <si>
    <t xml:space="preserve">Sutherlin SD 130                                            </t>
  </si>
  <si>
    <t xml:space="preserve">Willamina SD 30J                                            </t>
  </si>
  <si>
    <t xml:space="preserve">North Lake SD 14                                            </t>
  </si>
  <si>
    <t xml:space="preserve">Clatskanie SD 6J                                            </t>
  </si>
  <si>
    <t xml:space="preserve">North Wasco County SD 21                                    </t>
  </si>
  <si>
    <t xml:space="preserve">Elkton SD 34                                                </t>
  </si>
  <si>
    <t xml:space="preserve">Camas Valley SD 21J                                         </t>
  </si>
  <si>
    <t xml:space="preserve">Bethel SD 52                                                </t>
  </si>
  <si>
    <t xml:space="preserve">Parkrose SD 3                                               </t>
  </si>
  <si>
    <t xml:space="preserve">Cove SD 15                                                  </t>
  </si>
  <si>
    <t xml:space="preserve">Tillamook SD 9                                              </t>
  </si>
  <si>
    <t xml:space="preserve">Vernonia SD 47J                                             </t>
  </si>
  <si>
    <t xml:space="preserve">Central Point SD 6                                          </t>
  </si>
  <si>
    <t xml:space="preserve">Morrow SD 1                                                 </t>
  </si>
  <si>
    <t xml:space="preserve">Nestucca Valley SD 101J                                     </t>
  </si>
  <si>
    <t xml:space="preserve">Adel SD 21                                                  </t>
  </si>
  <si>
    <t xml:space="preserve">Harney County SD 3                                          </t>
  </si>
  <si>
    <t xml:space="preserve">Pendleton SD 16                                             </t>
  </si>
  <si>
    <t xml:space="preserve">Neah-Kah-Nie SD 56                                          </t>
  </si>
  <si>
    <t xml:space="preserve">Winston-Dillard SD 116                                      </t>
  </si>
  <si>
    <t xml:space="preserve">Cascade SD 5                                                </t>
  </si>
  <si>
    <t xml:space="preserve">Astoria SD 1                                                </t>
  </si>
  <si>
    <t xml:space="preserve">Central Linn SD 552                                         </t>
  </si>
  <si>
    <t xml:space="preserve">Elgin SD 23                                                 </t>
  </si>
  <si>
    <t xml:space="preserve">Mapleton SD 32                                              </t>
  </si>
  <si>
    <t xml:space="preserve">Pinehurst SD 94                                             </t>
  </si>
  <si>
    <t xml:space="preserve">Springfield SD 19                                           </t>
  </si>
  <si>
    <t xml:space="preserve">Seaside SD 10                                               </t>
  </si>
  <si>
    <t xml:space="preserve">South Lane SD 45J3                                          </t>
  </si>
  <si>
    <t xml:space="preserve">Central SD 13J                                              </t>
  </si>
  <si>
    <t xml:space="preserve">Diamond SD 7                                                </t>
  </si>
  <si>
    <t xml:space="preserve">Salem-Keizer SD 24J                                         </t>
  </si>
  <si>
    <t xml:space="preserve">Sheridan SD 48J                                             </t>
  </si>
  <si>
    <t xml:space="preserve">Douglas County SD 4                                         </t>
  </si>
  <si>
    <t xml:space="preserve">Central Curry SD 1                                          </t>
  </si>
  <si>
    <t xml:space="preserve">Gladstone SD 115                                            </t>
  </si>
  <si>
    <t xml:space="preserve">Burnt River SD 30J                                          </t>
  </si>
  <si>
    <t xml:space="preserve">Amity SD 4J                                                 </t>
  </si>
  <si>
    <t xml:space="preserve">Greater Albany Public SD 8J                                 </t>
  </si>
  <si>
    <t xml:space="preserve">McKenzie SD 68                                              </t>
  </si>
  <si>
    <t xml:space="preserve">Warrenton-Hammond SD 30                                     </t>
  </si>
  <si>
    <t xml:space="preserve">Santiam Canyon SD 129J                                      </t>
  </si>
  <si>
    <t xml:space="preserve">Rainier SD 13                                               </t>
  </si>
  <si>
    <t xml:space="preserve">Joseph SD 6                                                 </t>
  </si>
  <si>
    <t xml:space="preserve">Gresham-Barlow SD 10J                                       </t>
  </si>
  <si>
    <t xml:space="preserve">Corvallis SD 509J                                           </t>
  </si>
  <si>
    <t xml:space="preserve">Pilot Rock SD 2                                             </t>
  </si>
  <si>
    <t xml:space="preserve">Scio SD 95                                                  </t>
  </si>
  <si>
    <t xml:space="preserve">Junction City SD 69                                         </t>
  </si>
  <si>
    <t xml:space="preserve">McMinnville SD 40                                           </t>
  </si>
  <si>
    <t xml:space="preserve">Forest Grove SD 15                                          </t>
  </si>
  <si>
    <t xml:space="preserve">Hood River County SD                                        </t>
  </si>
  <si>
    <t xml:space="preserve">Creswell SD 40                                              </t>
  </si>
  <si>
    <t xml:space="preserve">Fern Ridge SD 28J                                           </t>
  </si>
  <si>
    <t xml:space="preserve">Pleasant Hill SD 1                                          </t>
  </si>
  <si>
    <t xml:space="preserve">Redmond SD 2J                                               </t>
  </si>
  <si>
    <t xml:space="preserve">Eugene SD 4J                                                </t>
  </si>
  <si>
    <t xml:space="preserve">Echo SD 5                                                   </t>
  </si>
  <si>
    <t xml:space="preserve">Bend-LaPine Administrative SD 1                             </t>
  </si>
  <si>
    <t xml:space="preserve">Black Butte SD 41                                           </t>
  </si>
  <si>
    <t xml:space="preserve">North Marion SD 15                                          </t>
  </si>
  <si>
    <t xml:space="preserve">Stanfield SD 61                                             </t>
  </si>
  <si>
    <t xml:space="preserve">Dallas SD 2                                                 </t>
  </si>
  <si>
    <t xml:space="preserve">St Helens SD 502                                            </t>
  </si>
  <si>
    <t xml:space="preserve">Portland SD 1J                                              </t>
  </si>
  <si>
    <t xml:space="preserve">St Paul SD 45                                               </t>
  </si>
  <si>
    <t xml:space="preserve">Newberg SD 29J                                              </t>
  </si>
  <si>
    <t xml:space="preserve">Gaston SD 511J                                              </t>
  </si>
  <si>
    <t xml:space="preserve">North Douglas SD 22                                         </t>
  </si>
  <si>
    <t xml:space="preserve">Hillsboro SD 1J                                             </t>
  </si>
  <si>
    <t xml:space="preserve">Athena-Weston SD 29RJ                                       </t>
  </si>
  <si>
    <t xml:space="preserve">North Santiam SD 29J                                        </t>
  </si>
  <si>
    <t xml:space="preserve">Perrydale SD 21                                             </t>
  </si>
  <si>
    <t xml:space="preserve">Helix SD 1                                                  </t>
  </si>
  <si>
    <t xml:space="preserve">Ukiah SD 80R                                                </t>
  </si>
  <si>
    <t xml:space="preserve">Knappa SD 4                                                 </t>
  </si>
  <si>
    <t xml:space="preserve">Gervais SD 1                                                </t>
  </si>
  <si>
    <t xml:space="preserve">Tigard-Tualatin SD 23J                                      </t>
  </si>
  <si>
    <t xml:space="preserve">Union SD 5                                                  </t>
  </si>
  <si>
    <t xml:space="preserve">Philomath SD 17J                                            </t>
  </si>
  <si>
    <t xml:space="preserve">Molalla River SD 35                                         </t>
  </si>
  <si>
    <t xml:space="preserve">Beaverton SD 48J                                            </t>
  </si>
  <si>
    <t xml:space="preserve">Lowell SD 71                                                </t>
  </si>
  <si>
    <t xml:space="preserve">Mt Angel SD 91                                              </t>
  </si>
  <si>
    <t xml:space="preserve">Scappoose SD 1J                                             </t>
  </si>
  <si>
    <t xml:space="preserve">Estacada SD 108                                             </t>
  </si>
  <si>
    <t xml:space="preserve">Dayton SD 8                                                 </t>
  </si>
  <si>
    <t xml:space="preserve">Imbler SD 11                                                </t>
  </si>
  <si>
    <t xml:space="preserve">North Clackamas SD 12                                       </t>
  </si>
  <si>
    <t xml:space="preserve">Jefferson SD 14J                                            </t>
  </si>
  <si>
    <t xml:space="preserve">Sisters SD 6                                                </t>
  </si>
  <si>
    <t xml:space="preserve">Condon SD 25J                                               </t>
  </si>
  <si>
    <t xml:space="preserve">Crow-Applegate-Lorane SD 66                                 </t>
  </si>
  <si>
    <t xml:space="preserve">Marcola SD 79J                                              </t>
  </si>
  <si>
    <t xml:space="preserve">Canby SD 86                                                 </t>
  </si>
  <si>
    <t xml:space="preserve">Yamhill Carlton SD 1                                        </t>
  </si>
  <si>
    <t xml:space="preserve">Silver Falls SD 4J                                          </t>
  </si>
  <si>
    <t xml:space="preserve">Ione SD R2                                                  </t>
  </si>
  <si>
    <t xml:space="preserve">Drewsey SD 13                                               </t>
  </si>
  <si>
    <t xml:space="preserve">Colton SD 53                                                </t>
  </si>
  <si>
    <t xml:space="preserve">Corbett SD 39                                               </t>
  </si>
  <si>
    <t xml:space="preserve">Oregon Trail SD 46                                          </t>
  </si>
  <si>
    <t xml:space="preserve">South Harney SD 33                                          </t>
  </si>
  <si>
    <t xml:space="preserve">Oregon City SD 62                                           </t>
  </si>
  <si>
    <t xml:space="preserve">Banks SD 13                                                 </t>
  </si>
  <si>
    <t xml:space="preserve">Riverdale SD 51J                                            </t>
  </si>
  <si>
    <t xml:space="preserve">West Linn-Wilsonville SD 3J                                 </t>
  </si>
  <si>
    <t xml:space="preserve">Sherwood SD 88J                                             </t>
  </si>
  <si>
    <t xml:space="preserve">Lake Oswego SD 7J                                           </t>
  </si>
  <si>
    <t xml:space="preserve">Troy SD 54                                                  </t>
  </si>
  <si>
    <t>3-YR AVG - Baseline</t>
  </si>
  <si>
    <t>PUBLIC EDUCATION</t>
  </si>
  <si>
    <t>State School Fund</t>
  </si>
  <si>
    <t>High School Success Fund (Measure 98)</t>
  </si>
  <si>
    <t>Hospital Programs</t>
  </si>
  <si>
    <t>Long Term Care and Treatment</t>
  </si>
  <si>
    <t>Student Investment Account Grants</t>
  </si>
  <si>
    <t>Start Making A Reader Today (SMART)</t>
  </si>
  <si>
    <t>Reach Out to Read Program</t>
  </si>
  <si>
    <t>Supporting Accelerated Learning Opportunities</t>
  </si>
  <si>
    <t>Regional Promise Grants</t>
  </si>
  <si>
    <t>Physical Education Grants</t>
  </si>
  <si>
    <t>Chronic Absenteeism Grants</t>
  </si>
  <si>
    <t>CTE and STEM Related Programs</t>
  </si>
  <si>
    <t>African American Education Plan Grants</t>
  </si>
  <si>
    <t>Latino State Plan</t>
  </si>
  <si>
    <t>Native American Education Plan Grants</t>
  </si>
  <si>
    <t>Tribal Attendance Grants</t>
  </si>
  <si>
    <t>Early Warning Systems Grants</t>
  </si>
  <si>
    <t>Early Warning Systems Technical Assistance</t>
  </si>
  <si>
    <t xml:space="preserve">Student Success Teams </t>
  </si>
  <si>
    <t>ESD Technical Assistance Support Grants</t>
  </si>
  <si>
    <t>Statewide School Safety and Prevention</t>
  </si>
  <si>
    <t>Professional Development and Training for K-12 Educators</t>
  </si>
  <si>
    <t>Summer School Grants</t>
  </si>
  <si>
    <t xml:space="preserve">Oregon School for the Deaf </t>
  </si>
  <si>
    <t>TOTAL K-12 EDUCATION</t>
  </si>
  <si>
    <t>HIGHER EDUCATION</t>
  </si>
  <si>
    <t>Community Colleges Support Fund (CCSF)</t>
  </si>
  <si>
    <t>Public Universities Support Fund (PUSF)</t>
  </si>
  <si>
    <t>Public Universities State Programs (PUSP)</t>
  </si>
  <si>
    <t>OSU Agricultural Experiment Station</t>
  </si>
  <si>
    <t>OSU Extension Services</t>
  </si>
  <si>
    <t>OSU Forest Research Laboratory</t>
  </si>
  <si>
    <t>Oregon Health &amp; Science University Programs</t>
  </si>
  <si>
    <t>Oregon Student Child Care Grant</t>
  </si>
  <si>
    <t>Oregon Opportunity Grant</t>
  </si>
  <si>
    <t>Sports Action Lottery Program</t>
  </si>
  <si>
    <t>TOTAL HIGHER EDUCATION</t>
  </si>
  <si>
    <t>SOURCES:</t>
  </si>
  <si>
    <t xml:space="preserve">Data pulled from the Legislatively Approved Budget for the Oregon Department of Education (ODE) and the Higher Education Coordinating Commission (HECC).   </t>
  </si>
  <si>
    <t>a) Public Education - ODE's Legislatively Approved Budget Trackers as aligned with Legislative Budget Bills for ODE.</t>
  </si>
  <si>
    <t>b) Higher Education - As provided through the Department of Administrative Services Budget and Management Division and in accordance to Legislative Budget Bills for HECC.</t>
  </si>
  <si>
    <t>K-12 EDUCATION</t>
  </si>
  <si>
    <t>STATE ACTUAL EXPENSES</t>
  </si>
  <si>
    <t>State General Fund</t>
  </si>
  <si>
    <t>Lottery: Oregon Opportunity Grant</t>
  </si>
  <si>
    <t>Lottery: Sports Action Lottery Program</t>
  </si>
  <si>
    <t>Lottery: OSU Extension Services</t>
  </si>
  <si>
    <t>Lottery: State School Fund</t>
  </si>
  <si>
    <t>Other: Oregon Opportunity Grant</t>
  </si>
  <si>
    <t>Other: Community Colleges Support Fund (CCSF)</t>
  </si>
  <si>
    <t>Other: High School Success Fund (Measure 98)</t>
  </si>
  <si>
    <t>Other: State School Fund</t>
  </si>
  <si>
    <t>Other: Physical Education Grants</t>
  </si>
  <si>
    <t>Other: African American Education Plan Grants</t>
  </si>
  <si>
    <t>Other: Latino State Plan</t>
  </si>
  <si>
    <t>Other: Native American Education Plan Grants</t>
  </si>
  <si>
    <t>Other: Early Warning Systems Grants</t>
  </si>
  <si>
    <t>Other: Early Warning Systems Technical Assistance</t>
  </si>
  <si>
    <t xml:space="preserve">Other: Student Success Teams </t>
  </si>
  <si>
    <t>Other: ESD Technical Assistance Support Grants</t>
  </si>
  <si>
    <t>Other: Statewide School Safety and Prevention</t>
  </si>
  <si>
    <t>Other: Professional Development and Training for K-12 Educators</t>
  </si>
  <si>
    <t>Other: Summer School Grants</t>
  </si>
  <si>
    <t>Other: Student Investment Account Grants</t>
  </si>
  <si>
    <t>TOTAL STATE ACTUAL EXPENSES</t>
  </si>
  <si>
    <t>Percent of State Actual Expenses Dedicated to K-12</t>
  </si>
  <si>
    <t>Percent of State Actual Expenses Dedicated to Higher Education</t>
  </si>
  <si>
    <t>2022 and 2023 Actuals are only estimates at this point based on CSL Budgets - GF CSL equals $24,141,260,440</t>
  </si>
  <si>
    <t>K-12 Education Final Budgets - ODE's Legislatively Approved Budget Trackers as aligned with Legislative Budget Bills for ODE.</t>
  </si>
  <si>
    <t>K-12 Higher Education Final Budget - As provided through the Department of Administrative Services Budget and Management Division and in accordance to Legislative Budget Bills for HECC.</t>
  </si>
  <si>
    <t>FY 2017, 2018, and 2019 Actual Expenses from Oregon's Comprehensive Annual Financial Report</t>
  </si>
  <si>
    <t xml:space="preserve">             Denotes current estimates based on the 2021-23 Current Service Level Budget.  Final data not available until after fiscal year end financial statements</t>
  </si>
  <si>
    <t>Office of Finance and Information Technology - School Finance</t>
  </si>
  <si>
    <t xml:space="preserve">Report: </t>
  </si>
  <si>
    <t>MOEquity baseline and initial data - 2019-20 LEA poverty ranking of schools using CIP Budget Narrative data</t>
  </si>
  <si>
    <t>Date:</t>
  </si>
  <si>
    <t>Dist_ID</t>
  </si>
  <si>
    <t>NCES LEA ID</t>
  </si>
  <si>
    <t>District</t>
  </si>
  <si>
    <t>School Inst ID</t>
  </si>
  <si>
    <t>Public Enrollment</t>
  </si>
  <si>
    <t>Public Poverty Count</t>
  </si>
  <si>
    <t>Public % Poverty</t>
  </si>
  <si>
    <t>Number of Schools</t>
  </si>
  <si>
    <t>Upper Quartile count</t>
  </si>
  <si>
    <t>High Poverty School - upper 25% of LEA's schools</t>
  </si>
  <si>
    <t>Brooklyn Primary</t>
  </si>
  <si>
    <t>Yes</t>
  </si>
  <si>
    <t>South Baker Intermediate</t>
  </si>
  <si>
    <t>Baker High</t>
  </si>
  <si>
    <t>Haines Elem</t>
  </si>
  <si>
    <t>Keating Elem</t>
  </si>
  <si>
    <t>Oregon International School</t>
  </si>
  <si>
    <t>Pine Eagle Charter</t>
  </si>
  <si>
    <t>Monroe High</t>
  </si>
  <si>
    <t>Monroe Grade</t>
  </si>
  <si>
    <t>Kings Valley Charter</t>
  </si>
  <si>
    <t>Philomath Elem</t>
  </si>
  <si>
    <t>Philomath Middle</t>
  </si>
  <si>
    <t>Clemens Primary</t>
  </si>
  <si>
    <t>Blodgett Elem</t>
  </si>
  <si>
    <t>Philomath High</t>
  </si>
  <si>
    <t>Garfield Elem</t>
  </si>
  <si>
    <t>Wildcat Elem</t>
  </si>
  <si>
    <t>Lincoln Elem</t>
  </si>
  <si>
    <t>Linus Pauling Middle</t>
  </si>
  <si>
    <t>Mt View Elem</t>
  </si>
  <si>
    <t>Corvallis High</t>
  </si>
  <si>
    <t>Cheldelin Middle</t>
  </si>
  <si>
    <t>Jaguar Elem</t>
  </si>
  <si>
    <t>Adams Elem</t>
  </si>
  <si>
    <t>Crescent Valley High</t>
  </si>
  <si>
    <t>Muddy Creek Charter School</t>
  </si>
  <si>
    <t>Husky Elem</t>
  </si>
  <si>
    <t>Boones Ferry Primary</t>
  </si>
  <si>
    <t>Inza R Wood Middle</t>
  </si>
  <si>
    <t>Arts and Technology High</t>
  </si>
  <si>
    <t>Boeckman Creek Primary</t>
  </si>
  <si>
    <t>Meridian Creek Middle</t>
  </si>
  <si>
    <t>Wilsonville High</t>
  </si>
  <si>
    <t>Lowrie Primary</t>
  </si>
  <si>
    <t>Willamette Primary</t>
  </si>
  <si>
    <t>Sunset Primary</t>
  </si>
  <si>
    <t>Athey Creek Middle</t>
  </si>
  <si>
    <t>Bolton Primary</t>
  </si>
  <si>
    <t>Rosemont Ridge Middle</t>
  </si>
  <si>
    <t>West Linn High</t>
  </si>
  <si>
    <t>Stafford Primary</t>
  </si>
  <si>
    <t>Cedaroak Park Primary</t>
  </si>
  <si>
    <t>Trillium Creek Primary</t>
  </si>
  <si>
    <t>Lake Oswego Middle</t>
  </si>
  <si>
    <t>River Grove Elem</t>
  </si>
  <si>
    <t>Hallinan Elem</t>
  </si>
  <si>
    <t>Lake Oswego Sr High</t>
  </si>
  <si>
    <t>Lake Grove Elem</t>
  </si>
  <si>
    <t>Lakeridge High</t>
  </si>
  <si>
    <t>Forest Hills Elem</t>
  </si>
  <si>
    <t>Lakeridge Middle</t>
  </si>
  <si>
    <t>Westridge Elem</t>
  </si>
  <si>
    <t>Whitcomb Elem</t>
  </si>
  <si>
    <t>Oak Grove Elem</t>
  </si>
  <si>
    <t>Lewelling Elem</t>
  </si>
  <si>
    <t>Linwood Elem</t>
  </si>
  <si>
    <t>Rowe Middle</t>
  </si>
  <si>
    <t>New Urban High</t>
  </si>
  <si>
    <t>Alder Creek Middle</t>
  </si>
  <si>
    <t>Riverside Elem</t>
  </si>
  <si>
    <t>Milwaukie High</t>
  </si>
  <si>
    <t>Bilquist Elem</t>
  </si>
  <si>
    <t>Milwaukie El Puente Elementary</t>
  </si>
  <si>
    <t>Ardenwald Elem</t>
  </si>
  <si>
    <t>Putnam High</t>
  </si>
  <si>
    <t>Rock Creek Middle</t>
  </si>
  <si>
    <t>Verne A Duncan Elem</t>
  </si>
  <si>
    <t>View Acres Elem</t>
  </si>
  <si>
    <t>Sunnyside Elem</t>
  </si>
  <si>
    <t>Oregon Trail Elem</t>
  </si>
  <si>
    <t>Mount Scott Elem</t>
  </si>
  <si>
    <t>Clackamas High</t>
  </si>
  <si>
    <t>Spring Mountain Elem</t>
  </si>
  <si>
    <t>Happy Valley Middle</t>
  </si>
  <si>
    <t>Scouters Mountain Elem</t>
  </si>
  <si>
    <t>Happy Valley Elem</t>
  </si>
  <si>
    <t>Molalla Elem</t>
  </si>
  <si>
    <t>Molalla River Middle</t>
  </si>
  <si>
    <t>Rural Dell Elem</t>
  </si>
  <si>
    <t>Molalla High</t>
  </si>
  <si>
    <t>Clarkes Elem</t>
  </si>
  <si>
    <t>Mulino Elem</t>
  </si>
  <si>
    <t>Sandy Grade</t>
  </si>
  <si>
    <t>Welches Elem</t>
  </si>
  <si>
    <t>Naas Elem</t>
  </si>
  <si>
    <t>Firwood Elem</t>
  </si>
  <si>
    <t>Welches Middle</t>
  </si>
  <si>
    <t>Cedar Ridge Middle</t>
  </si>
  <si>
    <t>Boring Middle</t>
  </si>
  <si>
    <t>Sandy High</t>
  </si>
  <si>
    <t>Kelso Elem</t>
  </si>
  <si>
    <t>Oregon Trail Academy</t>
  </si>
  <si>
    <t>Colton Elem</t>
  </si>
  <si>
    <t>Colton Middle</t>
  </si>
  <si>
    <t>Colton High</t>
  </si>
  <si>
    <t>Candy Lane Elem</t>
  </si>
  <si>
    <t>Holcomb Elem</t>
  </si>
  <si>
    <t>Jennings Lodge Elem</t>
  </si>
  <si>
    <t>Gaffney Lane Elem</t>
  </si>
  <si>
    <t>Gardiner Middle</t>
  </si>
  <si>
    <t>Ogden Middle</t>
  </si>
  <si>
    <t>Redland Elem</t>
  </si>
  <si>
    <t>Oregon City Sr High</t>
  </si>
  <si>
    <t>Beavercreek Elem</t>
  </si>
  <si>
    <t>John McLoughlin Elem</t>
  </si>
  <si>
    <t>Springwater Environmental Sciences</t>
  </si>
  <si>
    <t>Trost Elem</t>
  </si>
  <si>
    <t>Knight Elem</t>
  </si>
  <si>
    <t>Lee Elem</t>
  </si>
  <si>
    <t>Baker Prairie Middle</t>
  </si>
  <si>
    <t>Canby High</t>
  </si>
  <si>
    <t>Eccles Elem</t>
  </si>
  <si>
    <t>River Mill Elem</t>
  </si>
  <si>
    <t>Estacada Middle</t>
  </si>
  <si>
    <t>Estacada High</t>
  </si>
  <si>
    <t>Clackamas River Elem</t>
  </si>
  <si>
    <t>John Wetten Elem</t>
  </si>
  <si>
    <t>Walter L Kraxberger Middle</t>
  </si>
  <si>
    <t>Gladstone High</t>
  </si>
  <si>
    <t>Astoria Middle</t>
  </si>
  <si>
    <t>Lewis &amp; Clark Elem</t>
  </si>
  <si>
    <t>Astor Elem</t>
  </si>
  <si>
    <t>Astoria Sr High</t>
  </si>
  <si>
    <t>Pacific Ridge Elementary</t>
  </si>
  <si>
    <t>Seaside Middle</t>
  </si>
  <si>
    <t>Seaside High</t>
  </si>
  <si>
    <t>Cannon Beach Academy</t>
  </si>
  <si>
    <t>Warrenton Grade</t>
  </si>
  <si>
    <t>Warrenton High</t>
  </si>
  <si>
    <t>Otto Petersen Elem</t>
  </si>
  <si>
    <t>Grant Watts Elem</t>
  </si>
  <si>
    <t>Warren Elem</t>
  </si>
  <si>
    <t>Scappoose Middle</t>
  </si>
  <si>
    <t>Scappoose High</t>
  </si>
  <si>
    <t>Clatskanie Elem</t>
  </si>
  <si>
    <t>Clatskanie Middle/High</t>
  </si>
  <si>
    <t>Hudson Park Elem</t>
  </si>
  <si>
    <t>Rainier Jr/Sr High</t>
  </si>
  <si>
    <t>Vernonia Middle</t>
  </si>
  <si>
    <t>Vernonia Elem</t>
  </si>
  <si>
    <t>Vernonia High</t>
  </si>
  <si>
    <t>Mist Elem</t>
  </si>
  <si>
    <t>Columbia City Elem</t>
  </si>
  <si>
    <t>St Helens Middle</t>
  </si>
  <si>
    <t>McBride Elem</t>
  </si>
  <si>
    <t>St Helens High</t>
  </si>
  <si>
    <t>Madison Elem</t>
  </si>
  <si>
    <t>Marshfield Sr High</t>
  </si>
  <si>
    <t>Lighthouse Charter</t>
  </si>
  <si>
    <t>North Bay Elem</t>
  </si>
  <si>
    <t>Hillcrest Elem</t>
  </si>
  <si>
    <t>North Bend Middle</t>
  </si>
  <si>
    <t>North Bend Sr High</t>
  </si>
  <si>
    <t>Powers High</t>
  </si>
  <si>
    <t>Powers Elem</t>
  </si>
  <si>
    <t>Myrtle Point High</t>
  </si>
  <si>
    <t>Ocean Crest Elem</t>
  </si>
  <si>
    <t>Harbor Lights Middle</t>
  </si>
  <si>
    <t>Bandon Sr High</t>
  </si>
  <si>
    <t>Pioneer Secondary Alternative High</t>
  </si>
  <si>
    <t>Crooked River Elem</t>
  </si>
  <si>
    <t>Barnes Butte Elem</t>
  </si>
  <si>
    <t>Crook County Middle</t>
  </si>
  <si>
    <t>Crook County High</t>
  </si>
  <si>
    <t>Powell Butte Community Charter</t>
  </si>
  <si>
    <t>Brothers Elem</t>
  </si>
  <si>
    <t>Riley Creek Elem</t>
  </si>
  <si>
    <t>Gold Beach High</t>
  </si>
  <si>
    <t>Pacific High</t>
  </si>
  <si>
    <t>Driftwood Elem</t>
  </si>
  <si>
    <t>Kalmiopsis Elem</t>
  </si>
  <si>
    <t>Azalea Middle</t>
  </si>
  <si>
    <t>Brookings-Harbor High</t>
  </si>
  <si>
    <t>Rosland Elem</t>
  </si>
  <si>
    <t>Ensworth Elem</t>
  </si>
  <si>
    <t>Marshall High</t>
  </si>
  <si>
    <t>LaPine Elem</t>
  </si>
  <si>
    <t>LaPine Middle</t>
  </si>
  <si>
    <t>LaPine Sr High</t>
  </si>
  <si>
    <t>Bear Creek Elem</t>
  </si>
  <si>
    <t>Pilot Butte Middle</t>
  </si>
  <si>
    <t>Juniper Elem</t>
  </si>
  <si>
    <t>Westside Village Magnet School at Kingston Elem</t>
  </si>
  <si>
    <t>Elk Meadow Elem</t>
  </si>
  <si>
    <t>High Desert Middle</t>
  </si>
  <si>
    <t>R E Jewell Elem</t>
  </si>
  <si>
    <t>Three Rivers Elem</t>
  </si>
  <si>
    <t>Silver Rail Elem</t>
  </si>
  <si>
    <t>Buckingham Elem</t>
  </si>
  <si>
    <t>Mountain View Sr High</t>
  </si>
  <si>
    <t>Bend Sr High</t>
  </si>
  <si>
    <t>Bend International</t>
  </si>
  <si>
    <t>Sky View Middle</t>
  </si>
  <si>
    <t>Lava Ridge Elem</t>
  </si>
  <si>
    <t>Ponderosa Elem</t>
  </si>
  <si>
    <t>Pine Ridge Elem</t>
  </si>
  <si>
    <t>Cascade Middle</t>
  </si>
  <si>
    <t>Amity Creek Elem</t>
  </si>
  <si>
    <t>Summit High</t>
  </si>
  <si>
    <t>High Lakes Elem</t>
  </si>
  <si>
    <t>Pacific Crest Middle</t>
  </si>
  <si>
    <t>William E Miller Elem</t>
  </si>
  <si>
    <t>Highland School at Kenwood Elem</t>
  </si>
  <si>
    <t>M A Lynch Elem</t>
  </si>
  <si>
    <t>Vern Patrick Elem</t>
  </si>
  <si>
    <t>John Tuck Elem</t>
  </si>
  <si>
    <t>Obsidian Middle</t>
  </si>
  <si>
    <t>Sage Elem</t>
  </si>
  <si>
    <t>Elton Gregory Middle</t>
  </si>
  <si>
    <t>Redmond High</t>
  </si>
  <si>
    <t>Ridgeview High</t>
  </si>
  <si>
    <t>Tom McCall Elem</t>
  </si>
  <si>
    <t>Sisters Middle</t>
  </si>
  <si>
    <t>Sisters Elem</t>
  </si>
  <si>
    <t>Sisters High</t>
  </si>
  <si>
    <t>Lincoln Middle</t>
  </si>
  <si>
    <t>Oakland Elem</t>
  </si>
  <si>
    <t>Oakland High</t>
  </si>
  <si>
    <t>Fir Grove Elem</t>
  </si>
  <si>
    <t>Sunnyslope Elem</t>
  </si>
  <si>
    <t>Eastwood Elem</t>
  </si>
  <si>
    <t>Winchester Elem</t>
  </si>
  <si>
    <t>Fullerton IV Elem</t>
  </si>
  <si>
    <t>Green Elem</t>
  </si>
  <si>
    <t>Joseph Lane Middle</t>
  </si>
  <si>
    <t>John C Fremont Middle</t>
  </si>
  <si>
    <t>Roseburg High</t>
  </si>
  <si>
    <t>Hucrest Elem</t>
  </si>
  <si>
    <t>Melrose Elem</t>
  </si>
  <si>
    <t>Glide Elem</t>
  </si>
  <si>
    <t>Glide Middle</t>
  </si>
  <si>
    <t>Glide High</t>
  </si>
  <si>
    <t>Tri City Elem</t>
  </si>
  <si>
    <t>Coffenberry Middle</t>
  </si>
  <si>
    <t>Myrtle Creek Elem</t>
  </si>
  <si>
    <t>South Umpqua High</t>
  </si>
  <si>
    <t>North Douglas Elem</t>
  </si>
  <si>
    <t>North Douglas High</t>
  </si>
  <si>
    <t>Yoncalla Elem</t>
  </si>
  <si>
    <t>Yoncalla High</t>
  </si>
  <si>
    <t>Riddle Elem</t>
  </si>
  <si>
    <t>Riddle High</t>
  </si>
  <si>
    <t>Glendale Community Charter</t>
  </si>
  <si>
    <t>Glendale Elem</t>
  </si>
  <si>
    <t>Highland Elem</t>
  </si>
  <si>
    <t>McGovern Elem</t>
  </si>
  <si>
    <t>Winston Middle</t>
  </si>
  <si>
    <t>Brockway Elem</t>
  </si>
  <si>
    <t>Dillard Alternative High</t>
  </si>
  <si>
    <t>Lookingglass Elem</t>
  </si>
  <si>
    <t>Douglas High</t>
  </si>
  <si>
    <t>East Sutherlin Primary</t>
  </si>
  <si>
    <t>Sutherlin Middle</t>
  </si>
  <si>
    <t>West Sutherlin Intermed</t>
  </si>
  <si>
    <t>Sutherlin High</t>
  </si>
  <si>
    <t>Arlington Community Charter</t>
  </si>
  <si>
    <t>Condon Elem</t>
  </si>
  <si>
    <t>Condon High</t>
  </si>
  <si>
    <t>Humbolt Elem</t>
  </si>
  <si>
    <t>Grant Union Jr/Sr High</t>
  </si>
  <si>
    <t>Seneca Elem</t>
  </si>
  <si>
    <t>Oregon Connections Academy</t>
  </si>
  <si>
    <t>Henry L Slater Elem</t>
  </si>
  <si>
    <t>Hines Middle</t>
  </si>
  <si>
    <t>Burns High</t>
  </si>
  <si>
    <t>Crane Elem</t>
  </si>
  <si>
    <t>Crane Union High</t>
  </si>
  <si>
    <t>Mid Valley Elem</t>
  </si>
  <si>
    <t>Parkdale Elem</t>
  </si>
  <si>
    <t>WyEast Middle</t>
  </si>
  <si>
    <t>May Street Elem</t>
  </si>
  <si>
    <t>Hood River Valley High</t>
  </si>
  <si>
    <t>Hood River Middle</t>
  </si>
  <si>
    <t>Westside Elem</t>
  </si>
  <si>
    <t>Phoenix High</t>
  </si>
  <si>
    <t>Phoenix Elem</t>
  </si>
  <si>
    <t>Orchard Hill Elem</t>
  </si>
  <si>
    <t>Talent Middle</t>
  </si>
  <si>
    <t>Talent Elem</t>
  </si>
  <si>
    <t>Walker Elem</t>
  </si>
  <si>
    <t>Bellview Elem</t>
  </si>
  <si>
    <t>Ashland Middle</t>
  </si>
  <si>
    <t>Ashland High</t>
  </si>
  <si>
    <t>Helman Elem</t>
  </si>
  <si>
    <t>Patrick Elem</t>
  </si>
  <si>
    <t>Sams Valley Elem</t>
  </si>
  <si>
    <t>Jewett Elem</t>
  </si>
  <si>
    <t>Central Point Elem</t>
  </si>
  <si>
    <t>Scenic Middle</t>
  </si>
  <si>
    <t>Hanby Middle</t>
  </si>
  <si>
    <t>Richardson Elem</t>
  </si>
  <si>
    <t>White Mountain Middle</t>
  </si>
  <si>
    <t>Table Rock Elem</t>
  </si>
  <si>
    <t>URCEO-Upper Rogue Ctr for Ed Opportunities</t>
  </si>
  <si>
    <t>Hillside Elem</t>
  </si>
  <si>
    <t>Eagle Point High</t>
  </si>
  <si>
    <t>Eagle Rock Elem</t>
  </si>
  <si>
    <t>Eagle Point Middle</t>
  </si>
  <si>
    <t>Lake Creek Learning Ctr</t>
  </si>
  <si>
    <t>Rogue River Elem</t>
  </si>
  <si>
    <t>Rogue River Jr/Sr High</t>
  </si>
  <si>
    <t>Rivers Edge Academy Charter</t>
  </si>
  <si>
    <t>Howard Elem</t>
  </si>
  <si>
    <t>Jackson Elem</t>
  </si>
  <si>
    <t>Jefferson Elem</t>
  </si>
  <si>
    <t>Kennedy Elem</t>
  </si>
  <si>
    <t>Roosevelt Elem</t>
  </si>
  <si>
    <t>Washington Elem</t>
  </si>
  <si>
    <t>Wilson Elem</t>
  </si>
  <si>
    <t>McLoughlin Middle</t>
  </si>
  <si>
    <t>Central Medford High</t>
  </si>
  <si>
    <t>Hedrick Middle</t>
  </si>
  <si>
    <t>South Medford High</t>
  </si>
  <si>
    <t>North Medford High</t>
  </si>
  <si>
    <t>Griffin Creek Elem</t>
  </si>
  <si>
    <t>Abraham Lincoln Elem</t>
  </si>
  <si>
    <t>Jacksonville Elem</t>
  </si>
  <si>
    <t>Lone Pine Elem</t>
  </si>
  <si>
    <t>Hoover Elem</t>
  </si>
  <si>
    <t>Valley School of SO OR</t>
  </si>
  <si>
    <t>5-6 School at Oakdale</t>
  </si>
  <si>
    <t>Culver Middle</t>
  </si>
  <si>
    <t>Culver Elem</t>
  </si>
  <si>
    <t>Culver High</t>
  </si>
  <si>
    <t>Metolius Elem</t>
  </si>
  <si>
    <t>Madras Elementary</t>
  </si>
  <si>
    <t>Jefferson County Middle</t>
  </si>
  <si>
    <t>Buff Elementary</t>
  </si>
  <si>
    <t>Madras High</t>
  </si>
  <si>
    <t>Big Muddy Elem</t>
  </si>
  <si>
    <t>Parkside Elem</t>
  </si>
  <si>
    <t>Allen Dale Elem</t>
  </si>
  <si>
    <t>Redwood Elem</t>
  </si>
  <si>
    <t>South Middle</t>
  </si>
  <si>
    <t>North Middle</t>
  </si>
  <si>
    <t>Grants Pass High</t>
  </si>
  <si>
    <t>Evergreen Elem</t>
  </si>
  <si>
    <t>Illinois Valley High</t>
  </si>
  <si>
    <t>Lorna Byrne Middle</t>
  </si>
  <si>
    <t>Fruitdale Elem</t>
  </si>
  <si>
    <t>Williams Elem</t>
  </si>
  <si>
    <t>Madrona Elem</t>
  </si>
  <si>
    <t>Manzanita Elem</t>
  </si>
  <si>
    <t>Ft Vannoy Elem</t>
  </si>
  <si>
    <t>Lincoln Savage Middle</t>
  </si>
  <si>
    <t>North Valley High</t>
  </si>
  <si>
    <t>Hidden Valley High</t>
  </si>
  <si>
    <t>Applegate Elem</t>
  </si>
  <si>
    <t>Fleming Middle</t>
  </si>
  <si>
    <t>Mills Elem</t>
  </si>
  <si>
    <t>Joseph Conger Elem</t>
  </si>
  <si>
    <t>Klamath Union High</t>
  </si>
  <si>
    <t>Ponderosa Middle</t>
  </si>
  <si>
    <t>Pelican Elem</t>
  </si>
  <si>
    <t>EagleRidge High</t>
  </si>
  <si>
    <t>Bonanza Elem</t>
  </si>
  <si>
    <t>Stearns Elem</t>
  </si>
  <si>
    <t>Brixner Jr High</t>
  </si>
  <si>
    <t>Bonanza Jr/Sr High</t>
  </si>
  <si>
    <t>Chiloquin Elem</t>
  </si>
  <si>
    <t>Gilchrist Elem</t>
  </si>
  <si>
    <t>Merrill Elem</t>
  </si>
  <si>
    <t>Chiloquin High</t>
  </si>
  <si>
    <t>Malin Elem</t>
  </si>
  <si>
    <t>Gilchrist Jr/Sr High</t>
  </si>
  <si>
    <t>Shasta Elem</t>
  </si>
  <si>
    <t>Lost River High</t>
  </si>
  <si>
    <t>Peterson Elem</t>
  </si>
  <si>
    <t>Ferguson Elem</t>
  </si>
  <si>
    <t>Keno Elem</t>
  </si>
  <si>
    <t>Gearhart Elem</t>
  </si>
  <si>
    <t>Mazama High</t>
  </si>
  <si>
    <t>Henley Middle</t>
  </si>
  <si>
    <t>Henley Elem</t>
  </si>
  <si>
    <t>Henley High</t>
  </si>
  <si>
    <t>Lakeview Sr High</t>
  </si>
  <si>
    <t>Fremont/Hay Elem</t>
  </si>
  <si>
    <t>Daly Middle</t>
  </si>
  <si>
    <t>Union Elem</t>
  </si>
  <si>
    <t>Pleasant Hill Elem</t>
  </si>
  <si>
    <t>Pleasant Hill High</t>
  </si>
  <si>
    <t>CÃ©sar E ChÃ¡vez Elem</t>
  </si>
  <si>
    <t>Bertha Holt Elem</t>
  </si>
  <si>
    <t>McCornack Elem</t>
  </si>
  <si>
    <t>River Road Elem</t>
  </si>
  <si>
    <t>Colin Kelly Middle</t>
  </si>
  <si>
    <t>James Madison Middle</t>
  </si>
  <si>
    <t>John F Kennedy Middle</t>
  </si>
  <si>
    <t>North Eugene High</t>
  </si>
  <si>
    <t>Awbrey Park Elem</t>
  </si>
  <si>
    <t>Camas Ridge Community Elem</t>
  </si>
  <si>
    <t>Spring Creek Elem</t>
  </si>
  <si>
    <t>Willagillespie Elem</t>
  </si>
  <si>
    <t>James Monroe Middle</t>
  </si>
  <si>
    <t>Twin Oaks Elem</t>
  </si>
  <si>
    <t>Edison Elem</t>
  </si>
  <si>
    <t>Winston Churchill High</t>
  </si>
  <si>
    <t>Buena Vista Spanish Immersion School</t>
  </si>
  <si>
    <t>Cal Young Middle</t>
  </si>
  <si>
    <t>Yujin Gakuen (Japanese) School</t>
  </si>
  <si>
    <t>Gilham Elem</t>
  </si>
  <si>
    <t>Edgewood Community Elem</t>
  </si>
  <si>
    <t>Theodore Roosevelt Middle</t>
  </si>
  <si>
    <t>Spencer Butte Middle</t>
  </si>
  <si>
    <t>Henry D Sheldon High</t>
  </si>
  <si>
    <t>South Eugene High</t>
  </si>
  <si>
    <t>Charlemagne French Immersion Elem</t>
  </si>
  <si>
    <t>Coburg Community Charter</t>
  </si>
  <si>
    <t>Maple Elem</t>
  </si>
  <si>
    <t>Guy Lee Elem</t>
  </si>
  <si>
    <t>Two Rivers Dos Rios Elem</t>
  </si>
  <si>
    <t>Hamlin Middle</t>
  </si>
  <si>
    <t>Gateways High</t>
  </si>
  <si>
    <t>Centennial Elem</t>
  </si>
  <si>
    <t>Riverbend Elem</t>
  </si>
  <si>
    <t>Elizabeth Page Elem</t>
  </si>
  <si>
    <t>Douglas Gardens Elem</t>
  </si>
  <si>
    <t>Mt Vernon Elem</t>
  </si>
  <si>
    <t>Agnes Stewart Middle</t>
  </si>
  <si>
    <t>Springfield High</t>
  </si>
  <si>
    <t>Briggs Middle</t>
  </si>
  <si>
    <t>Ridgeview Elem</t>
  </si>
  <si>
    <t>Yolanda Elem</t>
  </si>
  <si>
    <t>Thurston Elem</t>
  </si>
  <si>
    <t>Walterville Elem</t>
  </si>
  <si>
    <t>Thurston Middle</t>
  </si>
  <si>
    <t>Thurston High</t>
  </si>
  <si>
    <t>Fern Ridge Middle</t>
  </si>
  <si>
    <t>Veneta Elem</t>
  </si>
  <si>
    <t>Elmira Elem</t>
  </si>
  <si>
    <t>West Lane Technology Learning Ctr</t>
  </si>
  <si>
    <t>Elmira High</t>
  </si>
  <si>
    <t>Mapleton Elem</t>
  </si>
  <si>
    <t>Mapleton Sr High</t>
  </si>
  <si>
    <t>Creslane Elem</t>
  </si>
  <si>
    <t>Creswell Middle</t>
  </si>
  <si>
    <t>Creswell High</t>
  </si>
  <si>
    <t>Bohemia Elem</t>
  </si>
  <si>
    <t>Harrison Elem</t>
  </si>
  <si>
    <t>Cottage Grove High</t>
  </si>
  <si>
    <t>Fairfield Elem</t>
  </si>
  <si>
    <t>Danebo Elem</t>
  </si>
  <si>
    <t>Malabon Elem</t>
  </si>
  <si>
    <t>Clear Lake Elem</t>
  </si>
  <si>
    <t>Kalapuya High</t>
  </si>
  <si>
    <t>Shasta Middle</t>
  </si>
  <si>
    <t>Willamette High</t>
  </si>
  <si>
    <t>Irving Elem</t>
  </si>
  <si>
    <t>Crow Middle/High</t>
  </si>
  <si>
    <t>Laurel Elem</t>
  </si>
  <si>
    <t>Junction City High</t>
  </si>
  <si>
    <t>Oaklea Middle</t>
  </si>
  <si>
    <t>Territorial Elem</t>
  </si>
  <si>
    <t>Lundy Elem</t>
  </si>
  <si>
    <t>Lowell Jr/Sr High</t>
  </si>
  <si>
    <t>Oakridge Jr High</t>
  </si>
  <si>
    <t>Oakridge Elem</t>
  </si>
  <si>
    <t>Oakridge High</t>
  </si>
  <si>
    <t>Marcola Elem</t>
  </si>
  <si>
    <t>Mohawk High</t>
  </si>
  <si>
    <t>Siuslaw Elem</t>
  </si>
  <si>
    <t>Siuslaw Middle</t>
  </si>
  <si>
    <t>Siuslaw High</t>
  </si>
  <si>
    <t>Oceanlake Elem</t>
  </si>
  <si>
    <t>Taft Elem</t>
  </si>
  <si>
    <t>Yaquina View Elem</t>
  </si>
  <si>
    <t>Taft Middle</t>
  </si>
  <si>
    <t>Taft High</t>
  </si>
  <si>
    <t>Toledo Elem</t>
  </si>
  <si>
    <t>Sam Case Elem</t>
  </si>
  <si>
    <t>Waldport Middle</t>
  </si>
  <si>
    <t>Waldport High</t>
  </si>
  <si>
    <t>Toledo Jr High</t>
  </si>
  <si>
    <t>Newport Middle</t>
  </si>
  <si>
    <t>Newport High</t>
  </si>
  <si>
    <t>Lincoln City Career Tech High</t>
  </si>
  <si>
    <t>Harrisburg Elem</t>
  </si>
  <si>
    <t>Harrisburg High</t>
  </si>
  <si>
    <t>Harrisburg Middle</t>
  </si>
  <si>
    <t>Sunrise Elem</t>
  </si>
  <si>
    <t>Waverly Elem</t>
  </si>
  <si>
    <t>Tangent Elem</t>
  </si>
  <si>
    <t>Takena Elem</t>
  </si>
  <si>
    <t>Lafayette Elem</t>
  </si>
  <si>
    <t>Central Elem</t>
  </si>
  <si>
    <t>Calapooia Middle</t>
  </si>
  <si>
    <t>South Shore Elem</t>
  </si>
  <si>
    <t>Periwinkle Elem</t>
  </si>
  <si>
    <t>Oak Elem</t>
  </si>
  <si>
    <t>Memorial Middle</t>
  </si>
  <si>
    <t>South Albany High</t>
  </si>
  <si>
    <t>Liberty Elem</t>
  </si>
  <si>
    <t>North Albany Middle</t>
  </si>
  <si>
    <t>West Albany High</t>
  </si>
  <si>
    <t>North Albany Elem</t>
  </si>
  <si>
    <t>Seven Oak Middle</t>
  </si>
  <si>
    <t>Lebanon High</t>
  </si>
  <si>
    <t>Foster Elem</t>
  </si>
  <si>
    <t>Oak Heights Elem</t>
  </si>
  <si>
    <t>Sweet Home Jr High</t>
  </si>
  <si>
    <t>Hawthorne Elem</t>
  </si>
  <si>
    <t>Sweet Home High</t>
  </si>
  <si>
    <t>Holley Elem</t>
  </si>
  <si>
    <t>Scio Middle</t>
  </si>
  <si>
    <t>Scio High</t>
  </si>
  <si>
    <t>Santiam Elem</t>
  </si>
  <si>
    <t>Santiam Jr/Sr High</t>
  </si>
  <si>
    <t>Central Linn Elem</t>
  </si>
  <si>
    <t>Central Linn High</t>
  </si>
  <si>
    <t>Rockville Elem</t>
  </si>
  <si>
    <t>Jordan Valley Elem</t>
  </si>
  <si>
    <t>Jordan Valley High</t>
  </si>
  <si>
    <t>Aiken Elem</t>
  </si>
  <si>
    <t>Cairo Elem</t>
  </si>
  <si>
    <t>Pioneer Elem</t>
  </si>
  <si>
    <t>Alameda Elem</t>
  </si>
  <si>
    <t>May Roberts Elem</t>
  </si>
  <si>
    <t>Ontario Middle</t>
  </si>
  <si>
    <t>Ontario High</t>
  </si>
  <si>
    <t>Nyssa Elem</t>
  </si>
  <si>
    <t>Nyssa Middle</t>
  </si>
  <si>
    <t>Nyssa High</t>
  </si>
  <si>
    <t>Adrian Elem</t>
  </si>
  <si>
    <t>Adrian High</t>
  </si>
  <si>
    <t>Vale Elem</t>
  </si>
  <si>
    <t>Vale Middle</t>
  </si>
  <si>
    <t>Vale High</t>
  </si>
  <si>
    <t>Willowcreek Elem</t>
  </si>
  <si>
    <t>Gervais Elem</t>
  </si>
  <si>
    <t>Gervais Middle</t>
  </si>
  <si>
    <t>Gervais High</t>
  </si>
  <si>
    <t>Robert Frost Elem</t>
  </si>
  <si>
    <t>Butte Creek Elem</t>
  </si>
  <si>
    <t>Silverton High</t>
  </si>
  <si>
    <t>Scotts Mills Elem</t>
  </si>
  <si>
    <t>Silver Crest Elem</t>
  </si>
  <si>
    <t>Victor Point Elem</t>
  </si>
  <si>
    <t>Pratum Elem</t>
  </si>
  <si>
    <t>Central Howell Elem</t>
  </si>
  <si>
    <t>Aumsville Elem</t>
  </si>
  <si>
    <t>Cascade Jr High</t>
  </si>
  <si>
    <t>Cascade Sr High</t>
  </si>
  <si>
    <t>Turner Elem</t>
  </si>
  <si>
    <t>Cloverdale Elem</t>
  </si>
  <si>
    <t>Jefferson Middle</t>
  </si>
  <si>
    <t>Jefferson High</t>
  </si>
  <si>
    <t>North Marion Middle</t>
  </si>
  <si>
    <t>North Marion Intermediate</t>
  </si>
  <si>
    <t>North Marion High</t>
  </si>
  <si>
    <t>North Marion Primary</t>
  </si>
  <si>
    <t>Richmond Elem</t>
  </si>
  <si>
    <t>Hallman Elem</t>
  </si>
  <si>
    <t>Weddle Elem</t>
  </si>
  <si>
    <t>Yoshikai Elem</t>
  </si>
  <si>
    <t>Hayesville Elem</t>
  </si>
  <si>
    <t>Bush Elem</t>
  </si>
  <si>
    <t>Swegle Elem</t>
  </si>
  <si>
    <t>Four Corners Elem</t>
  </si>
  <si>
    <t>Parrish Middle</t>
  </si>
  <si>
    <t>Waldo Middle</t>
  </si>
  <si>
    <t>Chavez Elementary</t>
  </si>
  <si>
    <t>Lamb Elem</t>
  </si>
  <si>
    <t>Eyre Elem</t>
  </si>
  <si>
    <t>Auburn Elem</t>
  </si>
  <si>
    <t>Scott Elem</t>
  </si>
  <si>
    <t>Houck Middle</t>
  </si>
  <si>
    <t>Englewood Elem</t>
  </si>
  <si>
    <t>Miller Elem</t>
  </si>
  <si>
    <t>Stephens Middle</t>
  </si>
  <si>
    <t>Keizer Elem</t>
  </si>
  <si>
    <t>Claggett Creek Middle</t>
  </si>
  <si>
    <t>McKay High</t>
  </si>
  <si>
    <t>Leslie Middle</t>
  </si>
  <si>
    <t>North Salem High</t>
  </si>
  <si>
    <t>Cummings Elem</t>
  </si>
  <si>
    <t>Roberts High</t>
  </si>
  <si>
    <t>Harritt Elem</t>
  </si>
  <si>
    <t>Salem Heights Elem</t>
  </si>
  <si>
    <t>Wright Elem</t>
  </si>
  <si>
    <t>Hammond Elem</t>
  </si>
  <si>
    <t>Morningside Elem</t>
  </si>
  <si>
    <t>Pringle Elem</t>
  </si>
  <si>
    <t>Battle Creek Elem</t>
  </si>
  <si>
    <t>McKinley Elem</t>
  </si>
  <si>
    <t>Gubser Elem</t>
  </si>
  <si>
    <t>Myers Elem</t>
  </si>
  <si>
    <t>Walker Middle</t>
  </si>
  <si>
    <t>McNary High</t>
  </si>
  <si>
    <t>Early College High</t>
  </si>
  <si>
    <t>Forest Ridge Elem</t>
  </si>
  <si>
    <t>Judson Middle</t>
  </si>
  <si>
    <t>South Salem High</t>
  </si>
  <si>
    <t>Whiteaker Middle</t>
  </si>
  <si>
    <t>Kalapuya Elem</t>
  </si>
  <si>
    <t>Chapman Hill Elem</t>
  </si>
  <si>
    <t>Crossler Middle</t>
  </si>
  <si>
    <t>Schirle Elem</t>
  </si>
  <si>
    <t>Jane Goodall Environmental Middle Charter</t>
  </si>
  <si>
    <t>West Salem High</t>
  </si>
  <si>
    <t>Brush College Elem</t>
  </si>
  <si>
    <t>Sumpter Elem</t>
  </si>
  <si>
    <t>Sprague High</t>
  </si>
  <si>
    <t>Candalaria Elem</t>
  </si>
  <si>
    <t>Straub Middle</t>
  </si>
  <si>
    <t>Optimum Learning Environment Charter</t>
  </si>
  <si>
    <t>Stayton Middle</t>
  </si>
  <si>
    <t>Stayton Elem</t>
  </si>
  <si>
    <t>Mari-Linn Elem</t>
  </si>
  <si>
    <t>Stayton High</t>
  </si>
  <si>
    <t>Sublimity Elem</t>
  </si>
  <si>
    <t>St Paul Elem</t>
  </si>
  <si>
    <t>St Paul High</t>
  </si>
  <si>
    <t>Mt Angel Middle</t>
  </si>
  <si>
    <t>John F Kennedy High</t>
  </si>
  <si>
    <t>Academy of International Studies</t>
  </si>
  <si>
    <t>Nellie Muir Elem</t>
  </si>
  <si>
    <t>French Prairie Middle</t>
  </si>
  <si>
    <t>Heritage Elem</t>
  </si>
  <si>
    <t>Valor Middle</t>
  </si>
  <si>
    <t>Sam Boardman Elem</t>
  </si>
  <si>
    <t>A C Houghton Elem</t>
  </si>
  <si>
    <t>Windy River Elem</t>
  </si>
  <si>
    <t>Irrigon Elem</t>
  </si>
  <si>
    <t>Riverside Jr/Sr High</t>
  </si>
  <si>
    <t>Irrigon Jr/Sr High</t>
  </si>
  <si>
    <t>Heppner Elem</t>
  </si>
  <si>
    <t>Heppner Jr/Sr High</t>
  </si>
  <si>
    <t>Rosa Parks Elem</t>
  </si>
  <si>
    <t>Boise-Eliot</t>
  </si>
  <si>
    <t>George Middle</t>
  </si>
  <si>
    <t>Sitton Elem</t>
  </si>
  <si>
    <t>Whitman Elem</t>
  </si>
  <si>
    <t>Rigler Elem</t>
  </si>
  <si>
    <t>CÃ©sar ChÃ¡vez K-8 School</t>
  </si>
  <si>
    <t>Faubion Elem</t>
  </si>
  <si>
    <t>Lane Middle</t>
  </si>
  <si>
    <t>Lent Elem</t>
  </si>
  <si>
    <t>Woodlawn Elem</t>
  </si>
  <si>
    <t>Kelly Elem</t>
  </si>
  <si>
    <t>Woodmere Elem</t>
  </si>
  <si>
    <t>Marysville Elem</t>
  </si>
  <si>
    <t>Grout Elem</t>
  </si>
  <si>
    <t>James John Elem</t>
  </si>
  <si>
    <t>Roosevelt High</t>
  </si>
  <si>
    <t>Vestal Elem</t>
  </si>
  <si>
    <t>Harriet Tubman Middle</t>
  </si>
  <si>
    <t>Roseway Heights</t>
  </si>
  <si>
    <t>Madison High</t>
  </si>
  <si>
    <t>Arleta Elem</t>
  </si>
  <si>
    <t>Vernon</t>
  </si>
  <si>
    <t>Markham Elem</t>
  </si>
  <si>
    <t>Alliance High</t>
  </si>
  <si>
    <t>Peninsula Elem</t>
  </si>
  <si>
    <t>Chapman Elem</t>
  </si>
  <si>
    <t>Bridger Elem</t>
  </si>
  <si>
    <t>Chief Joseph Elem</t>
  </si>
  <si>
    <t>Portland Arthur Academy</t>
  </si>
  <si>
    <t>Beach Elem</t>
  </si>
  <si>
    <t>Beaumont Middle</t>
  </si>
  <si>
    <t>Creston Elem</t>
  </si>
  <si>
    <t>Benson Polytechnic High</t>
  </si>
  <si>
    <t>Buckman Elem</t>
  </si>
  <si>
    <t>Franklin High</t>
  </si>
  <si>
    <t>Lewis Elem</t>
  </si>
  <si>
    <t>Irvington Elem</t>
  </si>
  <si>
    <t>Sabin Elem</t>
  </si>
  <si>
    <t>Hosford Middle</t>
  </si>
  <si>
    <t>Atkinson Elem</t>
  </si>
  <si>
    <t>da Vinci Middle</t>
  </si>
  <si>
    <t>Woodstock Elem</t>
  </si>
  <si>
    <t>Jackson Middle</t>
  </si>
  <si>
    <t>Hayhurst Elem</t>
  </si>
  <si>
    <t>Capitol Hill Elem</t>
  </si>
  <si>
    <t>Wilson High</t>
  </si>
  <si>
    <t>Maplewood Elem</t>
  </si>
  <si>
    <t>Cleveland High</t>
  </si>
  <si>
    <t>Gray Middle</t>
  </si>
  <si>
    <t>Sellwood Middle</t>
  </si>
  <si>
    <t>Metropolitan Learning Ctr</t>
  </si>
  <si>
    <t>Bridlemile Elem</t>
  </si>
  <si>
    <t>Rieke Elem</t>
  </si>
  <si>
    <t>Glencoe Elem</t>
  </si>
  <si>
    <t>Llewellyn Elem</t>
  </si>
  <si>
    <t>Mt Tabor Middle</t>
  </si>
  <si>
    <t>Duniway Elem</t>
  </si>
  <si>
    <t>Grant High</t>
  </si>
  <si>
    <t>Skyline Elem</t>
  </si>
  <si>
    <t>Stephenson Elem</t>
  </si>
  <si>
    <t>Abernethy Elem</t>
  </si>
  <si>
    <t>West Sylvan Middle</t>
  </si>
  <si>
    <t>Ainsworth Elem</t>
  </si>
  <si>
    <t>Laurelhurst Elem</t>
  </si>
  <si>
    <t>Beverly Cleary School</t>
  </si>
  <si>
    <t>Lincoln High</t>
  </si>
  <si>
    <t>Richmond</t>
  </si>
  <si>
    <t>Le Monde French Immersion Public Charter</t>
  </si>
  <si>
    <t>Forest Park Elem</t>
  </si>
  <si>
    <t>Shaver Elem</t>
  </si>
  <si>
    <t>Prescott Elem</t>
  </si>
  <si>
    <t>Sacramento Elem</t>
  </si>
  <si>
    <t>Russell Elem</t>
  </si>
  <si>
    <t>Parkrose Middle</t>
  </si>
  <si>
    <t>Parkrose High</t>
  </si>
  <si>
    <t>Glenfair Elem</t>
  </si>
  <si>
    <t>Alder Elem</t>
  </si>
  <si>
    <t>Davis Elem</t>
  </si>
  <si>
    <t>Hartley Elem</t>
  </si>
  <si>
    <t>Wilkes Elem</t>
  </si>
  <si>
    <t>Margaret Scott Elem</t>
  </si>
  <si>
    <t>Hauton B Lee Middle</t>
  </si>
  <si>
    <t>Reynolds Middle</t>
  </si>
  <si>
    <t>Salish Ponds Elem</t>
  </si>
  <si>
    <t>Fairview Elem</t>
  </si>
  <si>
    <t>Reynolds High</t>
  </si>
  <si>
    <t>Troutdale Elem</t>
  </si>
  <si>
    <t>Woodland Elem</t>
  </si>
  <si>
    <t>Sweetbriar Elem</t>
  </si>
  <si>
    <t>Walt Morey Middle</t>
  </si>
  <si>
    <t>Hall Elem</t>
  </si>
  <si>
    <t>East Gresham Elem</t>
  </si>
  <si>
    <t>Hollydale Elem</t>
  </si>
  <si>
    <t>Hogan Cedars Elem</t>
  </si>
  <si>
    <t>North Gresham Grade</t>
  </si>
  <si>
    <t>Clear Creek Middle</t>
  </si>
  <si>
    <t>Gresham High</t>
  </si>
  <si>
    <t>Gordon Russell Middle</t>
  </si>
  <si>
    <t>Springwater Trail High</t>
  </si>
  <si>
    <t>Kelly Creek Elem</t>
  </si>
  <si>
    <t>Sam Barlow High</t>
  </si>
  <si>
    <t>Powell Valley Elem</t>
  </si>
  <si>
    <t>West Orient Middle</t>
  </si>
  <si>
    <t>Deep Creek â€“ Damascus K-8 School</t>
  </si>
  <si>
    <t>East Orient Elem</t>
  </si>
  <si>
    <t>Dexter McCarty Middle</t>
  </si>
  <si>
    <t>Patrick Lynch Elem</t>
  </si>
  <si>
    <t>Centennial Middle</t>
  </si>
  <si>
    <t>Powell Butte Elementary</t>
  </si>
  <si>
    <t>Centennial High</t>
  </si>
  <si>
    <t>Parklane Elem</t>
  </si>
  <si>
    <t>Oliver Elem</t>
  </si>
  <si>
    <t>Pleasant Valley Elem</t>
  </si>
  <si>
    <t>Butler Creek Elem</t>
  </si>
  <si>
    <t>Lincoln Park Elem</t>
  </si>
  <si>
    <t>Mill Park Elem</t>
  </si>
  <si>
    <t>West Powellhurst Elem</t>
  </si>
  <si>
    <t>Gilbert Park Elem</t>
  </si>
  <si>
    <t>Ron Russell Middle</t>
  </si>
  <si>
    <t>Gilbert Heights Elem</t>
  </si>
  <si>
    <t>Earl Boyles Elem</t>
  </si>
  <si>
    <t>Ventura Park Elem</t>
  </si>
  <si>
    <t>Menlo Park Elem</t>
  </si>
  <si>
    <t>Cherry Park Elem</t>
  </si>
  <si>
    <t>Floyd Light Middle</t>
  </si>
  <si>
    <t>Alice Ott Middle</t>
  </si>
  <si>
    <t>David Douglas High</t>
  </si>
  <si>
    <t>Arthur Academy (Charter)</t>
  </si>
  <si>
    <t>Riverdale High</t>
  </si>
  <si>
    <t>Riverdale Grade</t>
  </si>
  <si>
    <t>Lyle Elem</t>
  </si>
  <si>
    <t>LaCreole Middle</t>
  </si>
  <si>
    <t>Oakdale Heights Elem</t>
  </si>
  <si>
    <t>Whitworth Elem</t>
  </si>
  <si>
    <t>Dallas High</t>
  </si>
  <si>
    <t>Independence Elem</t>
  </si>
  <si>
    <t>Ash Creek Elem</t>
  </si>
  <si>
    <t>Talmadge Middle</t>
  </si>
  <si>
    <t>Monmouth Elem</t>
  </si>
  <si>
    <t>Central High</t>
  </si>
  <si>
    <t>Falls City Elem</t>
  </si>
  <si>
    <t>Falls City High</t>
  </si>
  <si>
    <t>South Prairie Elem</t>
  </si>
  <si>
    <t>East Elem</t>
  </si>
  <si>
    <t>Tillamook Jr High</t>
  </si>
  <si>
    <t>Tillamook High</t>
  </si>
  <si>
    <t>Garibaldi Elem</t>
  </si>
  <si>
    <t>Neah-Kah-Nie Middle</t>
  </si>
  <si>
    <t>Nehalem Elem</t>
  </si>
  <si>
    <t>Neah-Kah-Nie High</t>
  </si>
  <si>
    <t>Nestucca Valley Elem</t>
  </si>
  <si>
    <t>Nestucca High</t>
  </si>
  <si>
    <t>Pilot Rock Elem</t>
  </si>
  <si>
    <t>Pilot Rock High</t>
  </si>
  <si>
    <t>McNary Heights Elem</t>
  </si>
  <si>
    <t>Clara Brownell Middle</t>
  </si>
  <si>
    <t>Umatilla High</t>
  </si>
  <si>
    <t>Gib Olinger Elementary</t>
  </si>
  <si>
    <t>Central Middle</t>
  </si>
  <si>
    <t>McLoughlin High</t>
  </si>
  <si>
    <t>West Park Elem</t>
  </si>
  <si>
    <t>Sunset Elem</t>
  </si>
  <si>
    <t>Armand Larive Middle</t>
  </si>
  <si>
    <t>Sandstone Middle</t>
  </si>
  <si>
    <t>Rocky Heights Elem</t>
  </si>
  <si>
    <t>Hermiston High</t>
  </si>
  <si>
    <t>Desert View Elem</t>
  </si>
  <si>
    <t>Highland Hills Elem</t>
  </si>
  <si>
    <t>Sherwood Heights Elem</t>
  </si>
  <si>
    <t>Pendleton Early Learning Ctr</t>
  </si>
  <si>
    <t>Sunridge Middle</t>
  </si>
  <si>
    <t>Pendleton High</t>
  </si>
  <si>
    <t>McKay Creek Elem</t>
  </si>
  <si>
    <t>Athena Elem</t>
  </si>
  <si>
    <t>Weston Middle</t>
  </si>
  <si>
    <t>Weston-McEwen High</t>
  </si>
  <si>
    <t>Stanfield Secondary</t>
  </si>
  <si>
    <t>Stanfield Elem</t>
  </si>
  <si>
    <t>Greenwood Elem</t>
  </si>
  <si>
    <t>Island City Elem</t>
  </si>
  <si>
    <t>La Grande Middle</t>
  </si>
  <si>
    <t>La Grande High</t>
  </si>
  <si>
    <t>Union High</t>
  </si>
  <si>
    <t>Elgin High</t>
  </si>
  <si>
    <t>Stella Mayfield Elem</t>
  </si>
  <si>
    <t>Imnaha Elem</t>
  </si>
  <si>
    <t>Joseph Charter</t>
  </si>
  <si>
    <t>Wallowa Elem</t>
  </si>
  <si>
    <t>Wallowa High</t>
  </si>
  <si>
    <t>Enterprise Elem</t>
  </si>
  <si>
    <t>Enterprise High</t>
  </si>
  <si>
    <t>Maupin Elem</t>
  </si>
  <si>
    <t>South Wasco County High</t>
  </si>
  <si>
    <t>Lincoln Street Elem</t>
  </si>
  <si>
    <t>W L Henry Elem</t>
  </si>
  <si>
    <t>Witch Hazel Elem</t>
  </si>
  <si>
    <t>Reedville Elem</t>
  </si>
  <si>
    <t>W Verne McKinney Elem</t>
  </si>
  <si>
    <t>Mooberry Elem</t>
  </si>
  <si>
    <t>South Meadows Middle</t>
  </si>
  <si>
    <t>Free Orchards Elem</t>
  </si>
  <si>
    <t>West Union Elem</t>
  </si>
  <si>
    <t>Minter Bridge Elem</t>
  </si>
  <si>
    <t>Brookwood Elem</t>
  </si>
  <si>
    <t>Hillsboro High</t>
  </si>
  <si>
    <t>Butternut Creek Elem</t>
  </si>
  <si>
    <t>Rosedale Elem</t>
  </si>
  <si>
    <t>Evergreen Middle</t>
  </si>
  <si>
    <t>J W Poynter Middle</t>
  </si>
  <si>
    <t>Tobias Elem</t>
  </si>
  <si>
    <t>R A Brown Middle</t>
  </si>
  <si>
    <t>Liberty High</t>
  </si>
  <si>
    <t>Glencoe High</t>
  </si>
  <si>
    <t>Century High</t>
  </si>
  <si>
    <t>Indian Hills Elem</t>
  </si>
  <si>
    <t>Farmington View Elem</t>
  </si>
  <si>
    <t>Imlay Elem</t>
  </si>
  <si>
    <t>Ladd Acres Elem</t>
  </si>
  <si>
    <t>Quatama Elem</t>
  </si>
  <si>
    <t>Orenco Elem</t>
  </si>
  <si>
    <t>North Plains Elem</t>
  </si>
  <si>
    <t>Lenox Elem</t>
  </si>
  <si>
    <t>Paul L Patterson Elem</t>
  </si>
  <si>
    <t>Banks Elem</t>
  </si>
  <si>
    <t>Banks High</t>
  </si>
  <si>
    <t>Neil Armstrong Middle</t>
  </si>
  <si>
    <t>Cornelius Elem</t>
  </si>
  <si>
    <t>Tom McCall Upper Elem</t>
  </si>
  <si>
    <t>Forest Grove High</t>
  </si>
  <si>
    <t>Fern Hill Elem</t>
  </si>
  <si>
    <t>Joseph Gale Elem</t>
  </si>
  <si>
    <t>Echo Shaw Elem</t>
  </si>
  <si>
    <t>Harvey Clark Elem</t>
  </si>
  <si>
    <t>Dilley Elem</t>
  </si>
  <si>
    <t>James Templeton Elem</t>
  </si>
  <si>
    <t>Bridgeport Elem</t>
  </si>
  <si>
    <t>Metzger Elem</t>
  </si>
  <si>
    <t>Tualatin Elem</t>
  </si>
  <si>
    <t>Charles F Tigard Elem</t>
  </si>
  <si>
    <t>Deer Creek Elem</t>
  </si>
  <si>
    <t>Durham Elem</t>
  </si>
  <si>
    <t>Thomas R Fowler Middle</t>
  </si>
  <si>
    <t>Hazelbrook Middle</t>
  </si>
  <si>
    <t>Twality Middle</t>
  </si>
  <si>
    <t>Tigard High</t>
  </si>
  <si>
    <t>Tualatin High</t>
  </si>
  <si>
    <t>Alberta Rider Elem</t>
  </si>
  <si>
    <t>Edward Byrom Elem</t>
  </si>
  <si>
    <t>Mary Woodward Elem</t>
  </si>
  <si>
    <t>MITCH Charter School</t>
  </si>
  <si>
    <t>William Walker Elem</t>
  </si>
  <si>
    <t>Greenway Elem</t>
  </si>
  <si>
    <t>Vose Elem</t>
  </si>
  <si>
    <t>Barnes Elem</t>
  </si>
  <si>
    <t>Kinnaman Elem</t>
  </si>
  <si>
    <t>Aloha High</t>
  </si>
  <si>
    <t>Five Oaks Middle</t>
  </si>
  <si>
    <t>Beaver Acres Elem</t>
  </si>
  <si>
    <t>Chehalem Elem</t>
  </si>
  <si>
    <t>Mountain View Middle</t>
  </si>
  <si>
    <t>Whitford Middle</t>
  </si>
  <si>
    <t>McKay Elem</t>
  </si>
  <si>
    <t>Hazeldale Elem</t>
  </si>
  <si>
    <t>Beaverton High</t>
  </si>
  <si>
    <t>Elmonica Elem</t>
  </si>
  <si>
    <t>Raleigh Hills Elem</t>
  </si>
  <si>
    <t>Raleigh Park Elem</t>
  </si>
  <si>
    <t>Southridge High</t>
  </si>
  <si>
    <t>Meadow Park Middle</t>
  </si>
  <si>
    <t>Errol Hassell Elem</t>
  </si>
  <si>
    <t>Terra Linda Elem</t>
  </si>
  <si>
    <t>Conestoga Middle</t>
  </si>
  <si>
    <t>Highland Park Middle</t>
  </si>
  <si>
    <t>Hiteon Elem</t>
  </si>
  <si>
    <t>Cedar Park Middle</t>
  </si>
  <si>
    <t>Westview High</t>
  </si>
  <si>
    <t>Nancy Ryles Elem</t>
  </si>
  <si>
    <t>Ridgewood Elem</t>
  </si>
  <si>
    <t>Montclair Elem</t>
  </si>
  <si>
    <t>Mountainside High</t>
  </si>
  <si>
    <t>Rock Creek Elem</t>
  </si>
  <si>
    <t>Oak Hills Elem</t>
  </si>
  <si>
    <t>Bethany Elem</t>
  </si>
  <si>
    <t>Cooper Mountain Elem</t>
  </si>
  <si>
    <t>Sexton Mountain Elem</t>
  </si>
  <si>
    <t>Sunset High</t>
  </si>
  <si>
    <t>Scholls Heights Elem</t>
  </si>
  <si>
    <t>West Tualatin View Elem</t>
  </si>
  <si>
    <t>Bonny Slope Elem</t>
  </si>
  <si>
    <t>Cedar Mill Elem</t>
  </si>
  <si>
    <t>Sato Elem</t>
  </si>
  <si>
    <t>Stoller Middle</t>
  </si>
  <si>
    <t>Jacob Wismer Elem</t>
  </si>
  <si>
    <t>Findley Elem</t>
  </si>
  <si>
    <t>Hawks View Elementary</t>
  </si>
  <si>
    <t>Sherwood Middle</t>
  </si>
  <si>
    <t>Archer Glen Elem</t>
  </si>
  <si>
    <t>Sherwood High</t>
  </si>
  <si>
    <t>Ridges Elementary</t>
  </si>
  <si>
    <t>Middleton Elem</t>
  </si>
  <si>
    <t>Gaston Jr/Sr High</t>
  </si>
  <si>
    <t>Gaston Elem</t>
  </si>
  <si>
    <t>Yamhill-Carlton SD 1</t>
  </si>
  <si>
    <t>Yamhill Carlton Elem</t>
  </si>
  <si>
    <t>Yamhill Carlton Intermediate</t>
  </si>
  <si>
    <t>Yamhill Carlton High</t>
  </si>
  <si>
    <t>Amity Middle</t>
  </si>
  <si>
    <t>Amity Elem</t>
  </si>
  <si>
    <t>Amity High</t>
  </si>
  <si>
    <t>Eola Hills Charter</t>
  </si>
  <si>
    <t>Dayton Grade</t>
  </si>
  <si>
    <t>Dayton Jr High</t>
  </si>
  <si>
    <t>Dayton High</t>
  </si>
  <si>
    <t>Edwards Elem</t>
  </si>
  <si>
    <t>Joan Austin Elem</t>
  </si>
  <si>
    <t>Ewing Young Elem</t>
  </si>
  <si>
    <t>Chehalem Valley Middle</t>
  </si>
  <si>
    <t>Mabel Rush Elem</t>
  </si>
  <si>
    <t>Dundee Elem</t>
  </si>
  <si>
    <t>Antonia Crater Elem</t>
  </si>
  <si>
    <t>Newberg Sr High</t>
  </si>
  <si>
    <t>Willamina Elem</t>
  </si>
  <si>
    <t>Willamina Middle</t>
  </si>
  <si>
    <t>Willamina High</t>
  </si>
  <si>
    <t>Grandhaven Elem</t>
  </si>
  <si>
    <t>Patton Middle</t>
  </si>
  <si>
    <t>Newby Elem</t>
  </si>
  <si>
    <t>Columbus Elem</t>
  </si>
  <si>
    <t>Duniway Middle</t>
  </si>
  <si>
    <t>Wascher Elem</t>
  </si>
  <si>
    <t>McMinnville High</t>
  </si>
  <si>
    <t>Memorial Elem</t>
  </si>
  <si>
    <t>Sheridan High</t>
  </si>
  <si>
    <t>Knappa High</t>
  </si>
  <si>
    <t>Hilda Lahti Elem</t>
  </si>
  <si>
    <t>Chenowith Elem</t>
  </si>
  <si>
    <t>Colonel Wright Elem</t>
  </si>
  <si>
    <t>Dry Hollow Elem</t>
  </si>
  <si>
    <t>The Dalles Middle</t>
  </si>
  <si>
    <t>Row Labels</t>
  </si>
  <si>
    <t>Count of School Inst ID</t>
  </si>
  <si>
    <t>Divisor</t>
  </si>
  <si>
    <t>High quartile</t>
  </si>
  <si>
    <t>Roundup</t>
  </si>
  <si>
    <t>Grand Total</t>
  </si>
  <si>
    <t>MOEquity baseline and initial data - per pupil speding</t>
  </si>
  <si>
    <t>Year</t>
  </si>
  <si>
    <t>Enrollment</t>
  </si>
  <si>
    <t>State Funds</t>
  </si>
  <si>
    <t>Per-Pupil Amount</t>
  </si>
  <si>
    <t>Request</t>
  </si>
  <si>
    <t>2020-21:</t>
  </si>
  <si>
    <t>The statewide per-pupil amount of State funds provided to all LEAs in the State in FY 2021;</t>
  </si>
  <si>
    <t>2021-22:</t>
  </si>
  <si>
    <t>The statewide per-pupil amount of State funds provided to all LEAs in the State in FY 2022 (if available);</t>
  </si>
  <si>
    <t>The per-pupil amount of State funds provided to each high-need LEA in the State in FY 2021;</t>
  </si>
  <si>
    <t>The per-pupil amount of State funds provided to each high-need LEA in the State in FY 2022 (if available);</t>
  </si>
  <si>
    <t>2018-19:</t>
  </si>
  <si>
    <t>The per-pupil amount of State funding provided for each highest-poverty LEA in FY 2019;</t>
  </si>
  <si>
    <t>The per-pupil amount of State funding provided for each highest-poverty LEA in FYs 2022 (if available);</t>
  </si>
  <si>
    <t>MOEquity baseline and initial data - high-need and highest-poverty LEAs</t>
  </si>
  <si>
    <t>Count</t>
  </si>
  <si>
    <t>Attending District Inst ID</t>
  </si>
  <si>
    <t>LEA Poverty rate SAIPE</t>
  </si>
  <si>
    <t>LEA Poverty Ranking</t>
  </si>
  <si>
    <t>2020-21 Fall Enrollment</t>
  </si>
  <si>
    <t>Cumlative Enrollment</t>
  </si>
  <si>
    <t>High-Need LEA (50% of cumulaitive enrollment)</t>
  </si>
  <si>
    <t>Highest-Poverty LEA (20% of cumulaitive enrollment)</t>
  </si>
  <si>
    <t>LEAs &gt;1K students</t>
  </si>
  <si>
    <t>LEA % of 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</si>
</sst>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0"/>
      <color theme="1"/>
      <name val="Arial"/>
      <family val="2"/>
    </font>
    <font>
      <b/>
      <sz val="12"/>
      <color theme="1"/>
      <name val="Calibri"/>
      <family val="2"/>
      <scheme val="minor"/>
    </font>
    <font>
      <b/>
      <sz val="12"/>
      <color theme="0"/>
      <name val="Calibri"/>
      <family val="2"/>
      <scheme val="minor"/>
    </font>
    <font>
      <sz val="11"/>
      <color theme="1"/>
      <name val="Calibri"/>
      <family val="2"/>
    </font>
    <font>
      <sz val="11"/>
      <color rgb="FF000000"/>
      <name val="Arial"/>
      <family val="2"/>
    </font>
  </fonts>
  <fills count="8">
    <fill>
      <patternFill patternType="none"/>
    </fill>
    <fill>
      <patternFill patternType="gray125"/>
    </fill>
    <fill>
      <patternFill patternType="solid">
        <fgColor theme="8"/>
        <bgColor theme="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44" fontId="1" fillId="0" borderId="0" applyFont="0" applyFill="0" applyBorder="0" applyAlignment="0" applyProtection="0"/>
  </cellStyleXfs>
  <cellXfs count="75">
    <xf numFmtId="0" fontId="0" fillId="0" borderId="0" xfId="0"/>
    <xf numFmtId="0" fontId="2" fillId="0" borderId="0" xfId="0" applyFont="1"/>
    <xf numFmtId="0" fontId="6" fillId="2" borderId="3" xfId="0"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3" fontId="0" fillId="0" borderId="0" xfId="0" applyNumberFormat="1"/>
    <xf numFmtId="0" fontId="6" fillId="2" borderId="3" xfId="0" applyFont="1" applyFill="1" applyBorder="1" applyAlignment="1">
      <alignment horizontal="center" wrapText="1"/>
    </xf>
    <xf numFmtId="0" fontId="0" fillId="0" borderId="0" xfId="0" applyAlignment="1">
      <alignment vertical="center" wrapText="1"/>
    </xf>
    <xf numFmtId="0" fontId="0" fillId="0" borderId="0" xfId="0" applyFill="1"/>
    <xf numFmtId="3" fontId="0" fillId="0" borderId="0" xfId="0" applyNumberFormat="1" applyFill="1"/>
    <xf numFmtId="0" fontId="0" fillId="0" borderId="0" xfId="0" applyAlignment="1">
      <alignment wrapText="1"/>
    </xf>
    <xf numFmtId="3" fontId="0" fillId="0" borderId="0" xfId="0" applyNumberFormat="1" applyAlignment="1">
      <alignment horizontal="right"/>
    </xf>
    <xf numFmtId="164" fontId="0" fillId="0" borderId="0" xfId="2" applyNumberFormat="1" applyFont="1"/>
    <xf numFmtId="43" fontId="0" fillId="0" borderId="0" xfId="1" applyFont="1"/>
    <xf numFmtId="10" fontId="0" fillId="0" borderId="0" xfId="0" applyNumberFormat="1"/>
    <xf numFmtId="165" fontId="0" fillId="0" borderId="0" xfId="1" applyNumberFormat="1" applyFont="1"/>
    <xf numFmtId="43" fontId="0" fillId="0" borderId="0" xfId="0" applyNumberFormat="1"/>
    <xf numFmtId="0" fontId="0" fillId="4" borderId="1" xfId="0" applyFill="1" applyBorder="1"/>
    <xf numFmtId="0" fontId="7" fillId="4" borderId="1" xfId="1" applyNumberFormat="1" applyFont="1" applyFill="1" applyBorder="1" applyAlignment="1">
      <alignment vertical="center"/>
    </xf>
    <xf numFmtId="10" fontId="7" fillId="4" borderId="1" xfId="2" applyNumberFormat="1" applyFont="1" applyFill="1" applyBorder="1" applyAlignment="1">
      <alignment vertical="center"/>
    </xf>
    <xf numFmtId="165" fontId="7" fillId="4" borderId="1" xfId="1" applyNumberFormat="1" applyFont="1" applyFill="1" applyBorder="1" applyAlignment="1">
      <alignment vertical="center"/>
    </xf>
    <xf numFmtId="165" fontId="7" fillId="0" borderId="1" xfId="1" applyNumberFormat="1" applyFont="1" applyBorder="1" applyAlignment="1">
      <alignment vertical="center"/>
    </xf>
    <xf numFmtId="0" fontId="0" fillId="0" borderId="1" xfId="0" applyBorder="1"/>
    <xf numFmtId="10" fontId="0" fillId="0" borderId="1" xfId="2" applyNumberFormat="1" applyFont="1" applyBorder="1"/>
    <xf numFmtId="0" fontId="7" fillId="0" borderId="1" xfId="1" applyNumberFormat="1" applyFont="1" applyBorder="1" applyAlignment="1">
      <alignment vertical="center"/>
    </xf>
    <xf numFmtId="10" fontId="7" fillId="0" borderId="1" xfId="2" applyNumberFormat="1" applyFont="1" applyBorder="1" applyAlignment="1">
      <alignment vertical="center"/>
    </xf>
    <xf numFmtId="165" fontId="7" fillId="5" borderId="1" xfId="1" applyNumberFormat="1" applyFont="1" applyFill="1" applyBorder="1" applyAlignment="1">
      <alignment vertical="center"/>
    </xf>
    <xf numFmtId="0" fontId="0" fillId="0" borderId="0" xfId="0" applyAlignment="1">
      <alignment vertical="top"/>
    </xf>
    <xf numFmtId="0" fontId="5" fillId="0" borderId="0" xfId="0" applyFont="1" applyAlignment="1">
      <alignment horizontal="center" vertical="center"/>
    </xf>
    <xf numFmtId="0" fontId="5" fillId="0" borderId="0" xfId="0" applyFont="1"/>
    <xf numFmtId="165" fontId="5" fillId="0" borderId="0" xfId="1" applyNumberFormat="1" applyFont="1"/>
    <xf numFmtId="165" fontId="3" fillId="0" borderId="0" xfId="1" applyNumberFormat="1" applyFont="1"/>
    <xf numFmtId="165" fontId="0" fillId="0" borderId="0" xfId="0" applyNumberFormat="1"/>
    <xf numFmtId="165" fontId="0" fillId="0" borderId="0" xfId="1" applyNumberFormat="1" applyFont="1" applyFill="1"/>
    <xf numFmtId="165" fontId="0" fillId="0" borderId="0" xfId="0" applyNumberFormat="1" applyFill="1"/>
    <xf numFmtId="165" fontId="5" fillId="0" borderId="0" xfId="0" applyNumberFormat="1" applyFont="1"/>
    <xf numFmtId="165" fontId="5" fillId="0" borderId="0" xfId="0" applyNumberFormat="1" applyFont="1" applyFill="1"/>
    <xf numFmtId="0" fontId="8" fillId="0" borderId="0" xfId="0" applyFont="1" applyAlignment="1">
      <alignment vertical="center"/>
    </xf>
    <xf numFmtId="0" fontId="5" fillId="6" borderId="0" xfId="0" applyFont="1" applyFill="1" applyAlignment="1">
      <alignment horizontal="center" vertical="center"/>
    </xf>
    <xf numFmtId="0" fontId="0" fillId="6" borderId="0" xfId="0" applyFill="1"/>
    <xf numFmtId="165" fontId="0" fillId="6" borderId="0" xfId="1" applyNumberFormat="1" applyFont="1" applyFill="1"/>
    <xf numFmtId="165" fontId="5" fillId="6" borderId="0" xfId="1" applyNumberFormat="1" applyFont="1" applyFill="1"/>
    <xf numFmtId="165" fontId="5" fillId="6" borderId="0" xfId="0" applyNumberFormat="1" applyFont="1" applyFill="1"/>
    <xf numFmtId="165" fontId="0" fillId="6" borderId="0" xfId="0" applyNumberFormat="1" applyFill="1"/>
    <xf numFmtId="0" fontId="5" fillId="0" borderId="0" xfId="0" applyFont="1" applyAlignment="1">
      <alignment horizontal="left"/>
    </xf>
    <xf numFmtId="10" fontId="2" fillId="0" borderId="0" xfId="0" applyNumberFormat="1" applyFont="1"/>
    <xf numFmtId="10" fontId="2" fillId="6" borderId="0" xfId="0" applyNumberFormat="1" applyFont="1" applyFill="1"/>
    <xf numFmtId="0" fontId="0" fillId="0" borderId="0" xfId="0" applyAlignment="1">
      <alignment horizontal="left"/>
    </xf>
    <xf numFmtId="0" fontId="0" fillId="0" borderId="0" xfId="0" applyAlignment="1">
      <alignment horizontal="right"/>
    </xf>
    <xf numFmtId="14" fontId="0" fillId="0" borderId="0" xfId="0" applyNumberFormat="1" applyAlignment="1">
      <alignment horizontal="left"/>
    </xf>
    <xf numFmtId="0" fontId="0" fillId="0" borderId="4" xfId="0" applyBorder="1" applyAlignment="1">
      <alignment wrapText="1"/>
    </xf>
    <xf numFmtId="0" fontId="0" fillId="0" borderId="0" xfId="0" applyAlignment="1">
      <alignment horizontal="center" wrapText="1"/>
    </xf>
    <xf numFmtId="0" fontId="0" fillId="0" borderId="1" xfId="0" applyBorder="1" applyAlignment="1">
      <alignment horizontal="right"/>
    </xf>
    <xf numFmtId="165" fontId="0" fillId="0" borderId="1" xfId="0" applyNumberFormat="1" applyBorder="1"/>
    <xf numFmtId="166" fontId="0" fillId="0" borderId="1" xfId="5" applyNumberFormat="1" applyFont="1" applyBorder="1"/>
    <xf numFmtId="166" fontId="2" fillId="0" borderId="1" xfId="5" applyNumberFormat="1" applyFont="1" applyBorder="1"/>
    <xf numFmtId="165" fontId="0" fillId="0" borderId="1" xfId="1" applyNumberFormat="1" applyFont="1" applyBorder="1"/>
    <xf numFmtId="0" fontId="0" fillId="7" borderId="1" xfId="0" applyFill="1" applyBorder="1" applyAlignment="1">
      <alignment horizontal="center" wrapText="1"/>
    </xf>
    <xf numFmtId="0" fontId="2" fillId="7" borderId="1" xfId="0" applyFont="1" applyFill="1" applyBorder="1" applyAlignment="1">
      <alignment horizontal="center" wrapText="1"/>
    </xf>
    <xf numFmtId="0" fontId="0" fillId="0" borderId="1" xfId="0" applyFill="1" applyBorder="1"/>
    <xf numFmtId="0" fontId="0" fillId="3" borderId="1" xfId="0" applyFill="1" applyBorder="1" applyAlignment="1">
      <alignment horizontal="center" wrapText="1"/>
    </xf>
    <xf numFmtId="0" fontId="0" fillId="0" borderId="4" xfId="0" applyFill="1" applyBorder="1" applyAlignment="1">
      <alignment wrapText="1"/>
    </xf>
    <xf numFmtId="165" fontId="0" fillId="0" borderId="1" xfId="1" applyNumberFormat="1" applyFont="1" applyBorder="1" applyAlignment="1">
      <alignment horizontal="center"/>
    </xf>
    <xf numFmtId="0" fontId="2" fillId="0" borderId="0" xfId="0" applyFont="1" applyAlignment="1">
      <alignment vertical="top" wrapText="1"/>
    </xf>
    <xf numFmtId="0" fontId="2" fillId="0" borderId="0" xfId="0" applyFont="1" applyAlignment="1">
      <alignment wrapText="1"/>
    </xf>
    <xf numFmtId="0" fontId="0" fillId="0" borderId="0" xfId="0" pivotButton="1"/>
    <xf numFmtId="0" fontId="0" fillId="0" borderId="0" xfId="0" applyNumberFormat="1"/>
    <xf numFmtId="0" fontId="0" fillId="0" borderId="0" xfId="0" applyBorder="1" applyAlignment="1">
      <alignment wrapText="1"/>
    </xf>
    <xf numFmtId="2" fontId="0" fillId="0" borderId="0" xfId="0" applyNumberFormat="1"/>
    <xf numFmtId="0" fontId="0" fillId="0" borderId="5" xfId="0" applyBorder="1" applyAlignment="1">
      <alignment wrapText="1"/>
    </xf>
    <xf numFmtId="0" fontId="2" fillId="3" borderId="1" xfId="0" applyFont="1" applyFill="1" applyBorder="1" applyAlignment="1">
      <alignment horizontal="center" wrapText="1"/>
    </xf>
    <xf numFmtId="0" fontId="0" fillId="0" borderId="1" xfId="0" applyBorder="1" applyAlignment="1">
      <alignment wrapText="1"/>
    </xf>
    <xf numFmtId="10" fontId="0" fillId="0" borderId="1" xfId="0" applyNumberFormat="1" applyBorder="1" applyAlignment="1">
      <alignment wrapText="1"/>
    </xf>
    <xf numFmtId="0" fontId="7" fillId="0" borderId="1" xfId="0" applyFont="1" applyBorder="1" applyAlignment="1">
      <alignment vertical="center"/>
    </xf>
    <xf numFmtId="3" fontId="0" fillId="0" borderId="1" xfId="0" applyNumberFormat="1" applyBorder="1" applyAlignment="1">
      <alignment wrapText="1"/>
    </xf>
  </cellXfs>
  <cellStyles count="6">
    <cellStyle name="Comma" xfId="1" builtinId="3"/>
    <cellStyle name="Currency" xfId="5" builtinId="4"/>
    <cellStyle name="Normal" xfId="0" builtinId="0"/>
    <cellStyle name="Normal 10 2 2" xfId="3" xr:uid="{00000000-0005-0000-0000-000003000000}"/>
    <cellStyle name="Normal 169" xfId="4" xr:uid="{00000000-0005-0000-0000-000004000000}"/>
    <cellStyle name="Percent" xfId="2" builtinId="5"/>
  </cellStyles>
  <dxfs count="7">
    <dxf>
      <numFmt numFmtId="3" formatCode="#,##0"/>
    </dxf>
    <dxf>
      <numFmt numFmtId="3" formatCode="#,##0"/>
    </dxf>
    <dxf>
      <alignment vertical="bottom" textRotation="0" wrapText="1" indent="0" justifyLastLine="0" shrinkToFit="0" readingOrder="0"/>
    </dxf>
    <dxf>
      <numFmt numFmtId="3" formatCode="#,##0"/>
    </dxf>
    <dxf>
      <numFmt numFmtId="3" formatCode="#,##0"/>
    </dxf>
    <dxf>
      <border outline="0">
        <bottom style="thin">
          <color theme="4" tint="0.39997558519241921"/>
        </bottom>
      </border>
    </dxf>
    <dxf>
      <font>
        <b/>
        <i val="0"/>
        <strike val="0"/>
        <condense val="0"/>
        <extend val="0"/>
        <outline val="0"/>
        <shadow val="0"/>
        <u val="none"/>
        <vertAlign val="baseline"/>
        <sz val="12"/>
        <color theme="0"/>
        <name val="Calibri"/>
        <scheme val="minor"/>
      </font>
      <numFmt numFmtId="3" formatCode="#,##0"/>
      <fill>
        <patternFill patternType="solid">
          <fgColor theme="4"/>
          <bgColor theme="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76</xdr:row>
      <xdr:rowOff>142875</xdr:rowOff>
    </xdr:from>
    <xdr:to>
      <xdr:col>0</xdr:col>
      <xdr:colOff>323850</xdr:colOff>
      <xdr:row>77</xdr:row>
      <xdr:rowOff>180975</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28575" y="14687550"/>
          <a:ext cx="295275" cy="2286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edeop.sharepoint.com/teams/OESE-SGR/Lists/MOEq_Data_Submsn_Anlys/Attachments/38/ESSER-GEER%20MOE%20Workbook%20ARP%20from%20Rick%20as%20of%207.26.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E Education Data"/>
      <sheetName val="2020 and 2021 MOE Calculation"/>
      <sheetName val="2022 and 2023 MOE Calculation"/>
      <sheetName val="FY2020 Submission (REV 051721)"/>
    </sheetNames>
    <sheetDataSet>
      <sheetData sheetId="0">
        <row r="56">
          <cell r="E56">
            <v>3688130346</v>
          </cell>
          <cell r="J56">
            <v>4101930183.5</v>
          </cell>
          <cell r="O56">
            <v>4101930183.5</v>
          </cell>
        </row>
        <row r="57">
          <cell r="E57">
            <v>0</v>
          </cell>
          <cell r="J57">
            <v>85000000</v>
          </cell>
          <cell r="O57">
            <v>85000000</v>
          </cell>
        </row>
        <row r="58">
          <cell r="E58">
            <v>659497</v>
          </cell>
          <cell r="J58">
            <v>683898.5</v>
          </cell>
          <cell r="O58">
            <v>683898.5</v>
          </cell>
        </row>
        <row r="59">
          <cell r="E59">
            <v>9130000</v>
          </cell>
          <cell r="J59">
            <v>9467810</v>
          </cell>
          <cell r="O59">
            <v>9467810</v>
          </cell>
        </row>
        <row r="60">
          <cell r="E60">
            <v>0</v>
          </cell>
          <cell r="J60">
            <v>0</v>
          </cell>
          <cell r="O60">
            <v>0</v>
          </cell>
        </row>
        <row r="61">
          <cell r="E61">
            <v>252350</v>
          </cell>
          <cell r="J61">
            <v>130843.5</v>
          </cell>
          <cell r="O61">
            <v>130843.5</v>
          </cell>
        </row>
        <row r="62">
          <cell r="E62">
            <v>50000</v>
          </cell>
          <cell r="J62">
            <v>25925</v>
          </cell>
          <cell r="O62">
            <v>25925</v>
          </cell>
        </row>
        <row r="63">
          <cell r="E63">
            <v>1400000</v>
          </cell>
          <cell r="J63">
            <v>1320847.5</v>
          </cell>
          <cell r="O63">
            <v>1320847.5</v>
          </cell>
        </row>
        <row r="64">
          <cell r="E64">
            <v>1500000</v>
          </cell>
          <cell r="J64">
            <v>1555499.9999999998</v>
          </cell>
          <cell r="O64">
            <v>1555499.9999999998</v>
          </cell>
        </row>
        <row r="65">
          <cell r="E65">
            <v>2251615.5</v>
          </cell>
          <cell r="J65">
            <v>2178870.5</v>
          </cell>
          <cell r="O65">
            <v>2178870.5</v>
          </cell>
        </row>
        <row r="66">
          <cell r="E66">
            <v>0</v>
          </cell>
          <cell r="J66">
            <v>3118390.5</v>
          </cell>
          <cell r="O66">
            <v>3118390.5</v>
          </cell>
        </row>
        <row r="67">
          <cell r="E67">
            <v>16037891</v>
          </cell>
          <cell r="J67">
            <v>14382837</v>
          </cell>
          <cell r="O67">
            <v>14382837</v>
          </cell>
        </row>
        <row r="68">
          <cell r="E68">
            <v>1382141.5</v>
          </cell>
          <cell r="J68">
            <v>3000000</v>
          </cell>
          <cell r="O68">
            <v>3000000</v>
          </cell>
        </row>
        <row r="69">
          <cell r="E69">
            <v>0</v>
          </cell>
          <cell r="J69">
            <v>0</v>
          </cell>
          <cell r="O69">
            <v>0</v>
          </cell>
        </row>
        <row r="70">
          <cell r="E70">
            <v>0</v>
          </cell>
          <cell r="J70">
            <v>900000</v>
          </cell>
          <cell r="O70">
            <v>900000</v>
          </cell>
        </row>
        <row r="71">
          <cell r="E71">
            <v>747656.5</v>
          </cell>
          <cell r="J71">
            <v>775320</v>
          </cell>
          <cell r="O71">
            <v>775320</v>
          </cell>
        </row>
        <row r="72">
          <cell r="E72">
            <v>0</v>
          </cell>
          <cell r="J72">
            <v>0</v>
          </cell>
          <cell r="O72">
            <v>0</v>
          </cell>
        </row>
        <row r="73">
          <cell r="E73">
            <v>0</v>
          </cell>
          <cell r="J73">
            <v>0</v>
          </cell>
          <cell r="O73">
            <v>0</v>
          </cell>
        </row>
        <row r="74">
          <cell r="E74">
            <v>0</v>
          </cell>
          <cell r="J74">
            <v>0</v>
          </cell>
          <cell r="O74">
            <v>0</v>
          </cell>
        </row>
        <row r="75">
          <cell r="E75">
            <v>0</v>
          </cell>
          <cell r="J75">
            <v>0</v>
          </cell>
          <cell r="O75">
            <v>0</v>
          </cell>
        </row>
        <row r="76">
          <cell r="E76">
            <v>0</v>
          </cell>
          <cell r="J76">
            <v>0</v>
          </cell>
          <cell r="O76">
            <v>0</v>
          </cell>
        </row>
        <row r="77">
          <cell r="E77">
            <v>3625000</v>
          </cell>
          <cell r="J77">
            <v>0</v>
          </cell>
          <cell r="O77">
            <v>0</v>
          </cell>
        </row>
        <row r="78">
          <cell r="E78">
            <v>0</v>
          </cell>
          <cell r="J78">
            <v>0</v>
          </cell>
          <cell r="O78">
            <v>0</v>
          </cell>
        </row>
        <row r="79">
          <cell r="E79">
            <v>5956638.5</v>
          </cell>
          <cell r="J79">
            <v>6213128</v>
          </cell>
          <cell r="O79">
            <v>6213128</v>
          </cell>
        </row>
        <row r="102">
          <cell r="J102">
            <v>4410000000</v>
          </cell>
          <cell r="O102">
            <v>4590000000</v>
          </cell>
          <cell r="R102">
            <v>285233435</v>
          </cell>
          <cell r="S102">
            <v>356744303</v>
          </cell>
          <cell r="T102">
            <v>4650000000</v>
          </cell>
          <cell r="W102">
            <v>285233435</v>
          </cell>
          <cell r="X102">
            <v>356744303</v>
          </cell>
          <cell r="Y102">
            <v>4650000000</v>
          </cell>
        </row>
        <row r="103">
          <cell r="J103">
            <v>146704058.62</v>
          </cell>
          <cell r="O103">
            <v>152691979.38</v>
          </cell>
          <cell r="S103">
            <v>153661611.5</v>
          </cell>
          <cell r="T103">
            <v>153661611.5</v>
          </cell>
          <cell r="X103">
            <v>153661611.5</v>
          </cell>
          <cell r="Y103">
            <v>153661611.5</v>
          </cell>
        </row>
        <row r="104">
          <cell r="J104">
            <v>670220.53</v>
          </cell>
          <cell r="O104">
            <v>697576.47</v>
          </cell>
          <cell r="T104">
            <v>740411.5</v>
          </cell>
          <cell r="Y104">
            <v>740411.5</v>
          </cell>
        </row>
        <row r="105">
          <cell r="J105">
            <v>6568021.25</v>
          </cell>
          <cell r="O105">
            <v>6836103.75</v>
          </cell>
          <cell r="T105">
            <v>10250172.5</v>
          </cell>
          <cell r="Y105">
            <v>10250172.5</v>
          </cell>
        </row>
        <row r="106">
          <cell r="J106">
            <v>0</v>
          </cell>
          <cell r="O106">
            <v>150000000</v>
          </cell>
          <cell r="S106">
            <v>390076250</v>
          </cell>
          <cell r="T106">
            <v>390076250</v>
          </cell>
          <cell r="X106">
            <v>390076250</v>
          </cell>
          <cell r="Y106">
            <v>390076250</v>
          </cell>
        </row>
        <row r="107">
          <cell r="J107">
            <v>66549.350000000006</v>
          </cell>
          <cell r="O107">
            <v>69265.649999999994</v>
          </cell>
          <cell r="T107">
            <v>141655.5</v>
          </cell>
          <cell r="Y107">
            <v>141655.5</v>
          </cell>
        </row>
        <row r="108">
          <cell r="J108">
            <v>18375</v>
          </cell>
          <cell r="O108">
            <v>19125</v>
          </cell>
          <cell r="T108">
            <v>39112.5</v>
          </cell>
          <cell r="Y108">
            <v>39112.5</v>
          </cell>
        </row>
        <row r="109">
          <cell r="J109">
            <v>756209.65</v>
          </cell>
          <cell r="O109">
            <v>787075.35</v>
          </cell>
          <cell r="T109">
            <v>1429994</v>
          </cell>
          <cell r="Y109">
            <v>1429994</v>
          </cell>
        </row>
        <row r="110">
          <cell r="J110">
            <v>791158.4099999998</v>
          </cell>
          <cell r="O110">
            <v>823450.58999999973</v>
          </cell>
          <cell r="T110">
            <v>1684037</v>
          </cell>
          <cell r="Y110">
            <v>1684037</v>
          </cell>
        </row>
        <row r="111">
          <cell r="J111">
            <v>2051065.52</v>
          </cell>
          <cell r="O111">
            <v>2134782.48</v>
          </cell>
          <cell r="S111">
            <v>1508661</v>
          </cell>
          <cell r="T111">
            <v>2246369.5</v>
          </cell>
          <cell r="X111">
            <v>1508661</v>
          </cell>
          <cell r="Y111">
            <v>2246369.5</v>
          </cell>
        </row>
        <row r="112">
          <cell r="J112">
            <v>1586075.6099999999</v>
          </cell>
          <cell r="O112">
            <v>1650813.3900000001</v>
          </cell>
          <cell r="T112">
            <v>3376075.5</v>
          </cell>
          <cell r="Y112">
            <v>3376075.5</v>
          </cell>
        </row>
        <row r="113">
          <cell r="J113">
            <v>12622222.619999999</v>
          </cell>
          <cell r="O113">
            <v>13137415.380000001</v>
          </cell>
          <cell r="T113">
            <v>14697240.5</v>
          </cell>
          <cell r="Y113">
            <v>14697240.5</v>
          </cell>
        </row>
        <row r="114">
          <cell r="J114">
            <v>3051720</v>
          </cell>
          <cell r="O114">
            <v>6986280</v>
          </cell>
          <cell r="S114">
            <v>3973830</v>
          </cell>
          <cell r="T114">
            <v>7221732</v>
          </cell>
          <cell r="X114">
            <v>3973830</v>
          </cell>
          <cell r="Y114">
            <v>7221732</v>
          </cell>
        </row>
        <row r="115">
          <cell r="J115">
            <v>0</v>
          </cell>
          <cell r="O115">
            <v>1000000</v>
          </cell>
          <cell r="S115">
            <v>1043000</v>
          </cell>
          <cell r="T115">
            <v>1043000</v>
          </cell>
          <cell r="X115">
            <v>1043000</v>
          </cell>
          <cell r="Y115">
            <v>1043000</v>
          </cell>
        </row>
        <row r="116">
          <cell r="J116">
            <v>882000</v>
          </cell>
          <cell r="O116">
            <v>4108000</v>
          </cell>
          <cell r="S116">
            <v>3327170</v>
          </cell>
          <cell r="T116">
            <v>3327170</v>
          </cell>
          <cell r="X116">
            <v>3327170</v>
          </cell>
          <cell r="Y116">
            <v>3327170</v>
          </cell>
        </row>
        <row r="117">
          <cell r="J117">
            <v>788686.36</v>
          </cell>
          <cell r="O117">
            <v>820877.64</v>
          </cell>
          <cell r="T117">
            <v>839387.5</v>
          </cell>
          <cell r="Y117">
            <v>839387.5</v>
          </cell>
        </row>
        <row r="118">
          <cell r="J118">
            <v>0</v>
          </cell>
          <cell r="O118">
            <v>1533180</v>
          </cell>
          <cell r="S118">
            <v>1825250</v>
          </cell>
          <cell r="T118">
            <v>1825250</v>
          </cell>
          <cell r="X118">
            <v>1825250</v>
          </cell>
          <cell r="Y118">
            <v>1825250</v>
          </cell>
        </row>
        <row r="119">
          <cell r="J119">
            <v>0</v>
          </cell>
          <cell r="O119">
            <v>1000000</v>
          </cell>
          <cell r="S119">
            <v>1043000</v>
          </cell>
          <cell r="T119">
            <v>1043000</v>
          </cell>
          <cell r="X119">
            <v>1043000</v>
          </cell>
          <cell r="Y119">
            <v>1043000</v>
          </cell>
        </row>
        <row r="120">
          <cell r="J120">
            <v>0</v>
          </cell>
          <cell r="O120">
            <v>4000000</v>
          </cell>
          <cell r="S120">
            <v>12516000</v>
          </cell>
          <cell r="T120">
            <v>12516000</v>
          </cell>
          <cell r="X120">
            <v>12516000</v>
          </cell>
          <cell r="Y120">
            <v>12516000</v>
          </cell>
        </row>
        <row r="121">
          <cell r="J121">
            <v>0</v>
          </cell>
          <cell r="O121">
            <v>20000000</v>
          </cell>
          <cell r="S121">
            <v>20541600</v>
          </cell>
          <cell r="T121">
            <v>20541600</v>
          </cell>
          <cell r="X121">
            <v>20541600</v>
          </cell>
          <cell r="Y121">
            <v>20541600</v>
          </cell>
        </row>
        <row r="122">
          <cell r="J122">
            <v>0</v>
          </cell>
          <cell r="O122">
            <v>1725119</v>
          </cell>
          <cell r="S122">
            <v>1799299</v>
          </cell>
          <cell r="T122">
            <v>1799299</v>
          </cell>
          <cell r="X122">
            <v>1799299</v>
          </cell>
          <cell r="Y122">
            <v>1799299</v>
          </cell>
        </row>
        <row r="123">
          <cell r="J123">
            <v>0</v>
          </cell>
          <cell r="O123">
            <v>14723271</v>
          </cell>
          <cell r="S123">
            <v>15645000</v>
          </cell>
          <cell r="T123">
            <v>15645000</v>
          </cell>
          <cell r="X123">
            <v>15645000</v>
          </cell>
          <cell r="Y123">
            <v>15645000</v>
          </cell>
        </row>
        <row r="124">
          <cell r="J124">
            <v>0</v>
          </cell>
          <cell r="O124">
            <v>3000000</v>
          </cell>
          <cell r="S124">
            <v>3129000</v>
          </cell>
          <cell r="T124">
            <v>3129000</v>
          </cell>
          <cell r="X124">
            <v>3129000</v>
          </cell>
          <cell r="Y124">
            <v>3129000</v>
          </cell>
        </row>
        <row r="125">
          <cell r="J125">
            <v>5648621.5099999998</v>
          </cell>
          <cell r="O125">
            <v>5879177.4900000002</v>
          </cell>
          <cell r="T125">
            <v>7157851</v>
          </cell>
          <cell r="Y125">
            <v>7157851</v>
          </cell>
        </row>
        <row r="129">
          <cell r="J129">
            <v>322946821.5</v>
          </cell>
          <cell r="O129">
            <v>322946821.5</v>
          </cell>
          <cell r="S129">
            <v>0</v>
          </cell>
          <cell r="T129">
            <v>336571281.5</v>
          </cell>
          <cell r="X129">
            <v>0</v>
          </cell>
          <cell r="Y129">
            <v>336571281.5</v>
          </cell>
        </row>
        <row r="130">
          <cell r="J130">
            <v>418674797.5</v>
          </cell>
          <cell r="O130">
            <v>418674797.5</v>
          </cell>
          <cell r="T130">
            <v>443043330.5</v>
          </cell>
          <cell r="Y130">
            <v>443043330.5</v>
          </cell>
        </row>
        <row r="131">
          <cell r="J131">
            <v>22313758</v>
          </cell>
          <cell r="O131">
            <v>22313758</v>
          </cell>
          <cell r="T131">
            <v>22543393.5</v>
          </cell>
          <cell r="Y131">
            <v>22543393.5</v>
          </cell>
        </row>
        <row r="132">
          <cell r="J132">
            <v>37139632</v>
          </cell>
          <cell r="O132">
            <v>37139632</v>
          </cell>
          <cell r="T132">
            <v>40264581.5</v>
          </cell>
          <cell r="Y132">
            <v>40264581.5</v>
          </cell>
        </row>
        <row r="133">
          <cell r="J133">
            <v>49954095</v>
          </cell>
          <cell r="O133">
            <v>49954095</v>
          </cell>
          <cell r="R133">
            <v>24396500</v>
          </cell>
          <cell r="T133">
            <v>54043451</v>
          </cell>
          <cell r="W133">
            <v>24396500</v>
          </cell>
          <cell r="Y133">
            <v>54043451</v>
          </cell>
        </row>
        <row r="134">
          <cell r="J134">
            <v>5569220</v>
          </cell>
          <cell r="O134">
            <v>5569220</v>
          </cell>
          <cell r="T134">
            <v>6047740</v>
          </cell>
          <cell r="Y134">
            <v>6047740</v>
          </cell>
        </row>
        <row r="135">
          <cell r="J135">
            <v>32759877.5</v>
          </cell>
          <cell r="O135">
            <v>32759877.5</v>
          </cell>
          <cell r="T135">
            <v>33792691</v>
          </cell>
          <cell r="Y135">
            <v>33792691</v>
          </cell>
        </row>
        <row r="136">
          <cell r="J136">
            <v>976605.5</v>
          </cell>
          <cell r="O136">
            <v>976605.5</v>
          </cell>
          <cell r="T136">
            <v>633427</v>
          </cell>
          <cell r="Y136">
            <v>633427</v>
          </cell>
        </row>
        <row r="137">
          <cell r="J137">
            <v>82089914</v>
          </cell>
          <cell r="O137">
            <v>82089914</v>
          </cell>
          <cell r="R137">
            <v>20860000</v>
          </cell>
          <cell r="S137">
            <v>7650100</v>
          </cell>
          <cell r="T137">
            <v>85619780.5</v>
          </cell>
          <cell r="W137">
            <v>20860000</v>
          </cell>
          <cell r="X137">
            <v>7650100</v>
          </cell>
          <cell r="Y137">
            <v>85619780.5</v>
          </cell>
        </row>
        <row r="138">
          <cell r="J138">
            <v>5917258.5</v>
          </cell>
          <cell r="O138">
            <v>5917258.5</v>
          </cell>
          <cell r="R138">
            <v>6766000</v>
          </cell>
          <cell r="T138">
            <v>6766000</v>
          </cell>
          <cell r="W138">
            <v>6766000</v>
          </cell>
          <cell r="Y138">
            <v>6766000</v>
          </cell>
        </row>
      </sheetData>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quot;WiltfonM&quot;" refreshedDate="44406.704519444444" createdVersion="6" refreshedVersion="6" minRefreshableVersion="3" recordCount="1223" xr:uid="{00000000-000A-0000-FFFF-FFFF03000000}">
  <cacheSource type="worksheet">
    <worksheetSource ref="A7:H1230" sheet="19-20 LEA Poverty rank schools"/>
  </cacheSource>
  <cacheFields count="8">
    <cacheField name="Dist_ID" numFmtId="0">
      <sharedItems containsSemiMixedTypes="0" containsString="0" containsNumber="1" containsInteger="1" minValue="1894" maxValue="4131" count="177">
        <n v="2113"/>
        <n v="1899"/>
        <n v="2252"/>
        <n v="2111"/>
        <n v="2005"/>
        <n v="2041"/>
        <n v="1933"/>
        <n v="2208"/>
        <n v="1894"/>
        <n v="1969"/>
        <n v="2240"/>
        <n v="2243"/>
        <n v="1976"/>
        <n v="2088"/>
        <n v="2095"/>
        <n v="1974"/>
        <n v="2046"/>
        <n v="1995"/>
        <n v="1929"/>
        <n v="2139"/>
        <n v="2185"/>
        <n v="1972"/>
        <n v="2105"/>
        <n v="2042"/>
        <n v="2191"/>
        <n v="1945"/>
        <n v="1927"/>
        <n v="2006"/>
        <n v="1965"/>
        <n v="1964"/>
        <n v="2186"/>
        <n v="1901"/>
        <n v="2216"/>
        <n v="2086"/>
        <n v="1970"/>
        <n v="2089"/>
        <n v="2050"/>
        <n v="2190"/>
        <n v="2187"/>
        <n v="2253"/>
        <n v="2011"/>
        <n v="1993"/>
        <n v="1991"/>
        <n v="2229"/>
        <n v="2043"/>
        <n v="2203"/>
        <n v="2217"/>
        <n v="1998"/>
        <n v="2221"/>
        <n v="1930"/>
        <n v="2082"/>
        <n v="2193"/>
        <n v="2084"/>
        <n v="2241"/>
        <n v="2248"/>
        <n v="2245"/>
        <n v="2137"/>
        <n v="1931"/>
        <n v="2000"/>
        <n v="1992"/>
        <n v="2054"/>
        <n v="2100"/>
        <n v="2183"/>
        <n v="2014"/>
        <n v="2015"/>
        <n v="2023"/>
        <n v="2114"/>
        <n v="2099"/>
        <n v="2201"/>
        <n v="2206"/>
        <n v="2239"/>
        <n v="2024"/>
        <n v="1895"/>
        <n v="2215"/>
        <n v="2053"/>
        <n v="2140"/>
        <n v="1934"/>
        <n v="2008"/>
        <n v="2107"/>
        <n v="2219"/>
        <n v="2091"/>
        <n v="2057"/>
        <n v="2056"/>
        <n v="2262"/>
        <n v="2212"/>
        <n v="2059"/>
        <n v="1923"/>
        <n v="2101"/>
        <n v="2097"/>
        <n v="2012"/>
        <n v="2092"/>
        <n v="2085"/>
        <n v="2094"/>
        <n v="2090"/>
        <n v="2256"/>
        <n v="2048"/>
        <n v="2205"/>
        <n v="2249"/>
        <n v="1925"/>
        <n v="1898"/>
        <n v="2010"/>
        <n v="2147"/>
        <n v="2145"/>
        <n v="1968"/>
        <n v="2198"/>
        <n v="2199"/>
        <n v="2254"/>
        <n v="1966"/>
        <n v="1924"/>
        <n v="1996"/>
        <n v="2061"/>
        <n v="2141"/>
        <n v="2214"/>
        <n v="2143"/>
        <n v="4131"/>
        <n v="2110"/>
        <n v="1990"/>
        <n v="2093"/>
        <n v="2108"/>
        <n v="1928"/>
        <n v="1926"/>
        <n v="2181"/>
        <n v="2207"/>
        <n v="2192"/>
        <n v="1900"/>
        <n v="2039"/>
        <n v="2202"/>
        <n v="1897"/>
        <n v="2081"/>
        <n v="1973"/>
        <n v="2180"/>
        <n v="1967"/>
        <n v="2009"/>
        <n v="2045"/>
        <n v="1946"/>
        <n v="1977"/>
        <n v="2001"/>
        <n v="2182"/>
        <n v="1999"/>
        <n v="2188"/>
        <n v="2044"/>
        <n v="2142"/>
        <n v="2104"/>
        <n v="1944"/>
        <n v="2103"/>
        <n v="1935"/>
        <n v="2257"/>
        <n v="2195"/>
        <n v="2244"/>
        <n v="2138"/>
        <n v="1978"/>
        <n v="2096"/>
        <n v="2087"/>
        <n v="1994"/>
        <n v="2225"/>
        <n v="2247"/>
        <n v="2083"/>
        <n v="1948"/>
        <n v="2144"/>
        <n v="2209"/>
        <n v="2003"/>
        <n v="2102"/>
        <n v="2055"/>
        <n v="2242"/>
        <n v="2197"/>
        <n v="2204"/>
        <n v="2213"/>
        <n v="2116"/>
        <n v="1947"/>
        <n v="2220"/>
        <n v="1936"/>
        <n v="1922"/>
        <n v="2255"/>
        <n v="2002"/>
        <n v="2146"/>
        <n v="2251"/>
        <n v="1997"/>
      </sharedItems>
    </cacheField>
    <cacheField name="NCES LEA ID" numFmtId="0">
      <sharedItems containsSemiMixedTypes="0" containsString="0" containsNumber="1" containsInteger="1" minValue="4100003" maxValue="4113650"/>
    </cacheField>
    <cacheField name="District" numFmtId="0">
      <sharedItems count="177">
        <s v="Adrian SD 61"/>
        <s v="Alsea SD 7J"/>
        <s v="Amity SD 4J"/>
        <s v="Annex SD 29"/>
        <s v="Arlington SD 3"/>
        <s v="Ashland SD 5"/>
        <s v="Astoria SD 1"/>
        <s v="Athena-Weston SD 29RJ"/>
        <s v="Baker SD 5J"/>
        <s v="Bandon SD 54"/>
        <s v="Banks SD 13"/>
        <s v="Beaverton SD 48J"/>
        <s v="Bend-LaPine Administrative SD 1"/>
        <s v="Bethel SD 52"/>
        <s v="Blachly SD 90"/>
        <s v="Brookings-Harbor SD 17C"/>
        <s v="Butte Falls SD 91"/>
        <s v="Camas Valley SD 21J"/>
        <s v="Canby SD 86"/>
        <s v="Cascade SD 5"/>
        <s v="Centennial SD 28J"/>
        <s v="Central Curry SD 1"/>
        <s v="Central Linn SD 552"/>
        <s v="Central Point SD 6"/>
        <s v="Central SD 13J"/>
        <s v="Clatskanie SD 6J"/>
        <s v="Colton SD 53"/>
        <s v="Condon SD 25J"/>
        <s v="Coos Bay SD 9"/>
        <s v="Coquille SD 8"/>
        <s v="Corbett SD 39"/>
        <s v="Corvallis SD 509J"/>
        <s v="Cove SD 15"/>
        <s v="Creswell SD 40"/>
        <s v="Crook County SD"/>
        <s v="Crow-Applegate-Lorane SD 66"/>
        <s v="Culver SD 4"/>
        <s v="Dallas SD 2"/>
        <s v="David Douglas SD 40"/>
        <s v="Dayton SD 8"/>
        <s v="Dayville SD 16J"/>
        <s v="Douglas County SD 15"/>
        <s v="Douglas County SD 4"/>
        <s v="Dufur SD 29"/>
        <s v="Eagle Point SD 9"/>
        <s v="Echo SD 5"/>
        <s v="Elgin SD 23"/>
        <s v="Elkton SD 34"/>
        <s v="Enterprise SD 21"/>
        <s v="Estacada SD 108"/>
        <s v="Eugene SD 4J"/>
        <s v="Falls City SD 57"/>
        <s v="Fern Ridge SD 28J"/>
        <s v="Forest Grove SD 15"/>
        <s v="Fossil SD 21J"/>
        <s v="Gaston SD 511J"/>
        <s v="Gervais SD 1"/>
        <s v="Gladstone SD 115"/>
        <s v="Glendale SD 77"/>
        <s v="Glide SD 12"/>
        <s v="Grants Pass SD 7"/>
        <s v="Greater Albany Public SD 8J"/>
        <s v="Gresham-Barlow SD 10J"/>
        <s v="Harney County SD 3"/>
        <s v="Harney County SD 4"/>
        <s v="Harney County Union High SD 1J"/>
        <s v="Harper SD 66"/>
        <s v="Harrisburg SD 7J"/>
        <s v="Helix SD 1"/>
        <s v="Hermiston SD 8"/>
        <s v="Hillsboro SD 1J"/>
        <s v="Hood River County SD"/>
        <s v="Huntington SD 16J"/>
        <s v="Imbler SD 11"/>
        <s v="Jefferson County SD 509J"/>
        <s v="Jefferson SD 14J"/>
        <s v="Jewell SD 8"/>
        <s v="John Day SD 3"/>
        <s v="Jordan Valley SD 3"/>
        <s v="Joseph SD 6"/>
        <s v="Junction City SD 69"/>
        <s v="Klamath County SD"/>
        <s v="Klamath Falls City Schools"/>
        <s v="Knappa SD 4"/>
        <s v="La Grande SD 1"/>
        <s v="Lake County SD 7"/>
        <s v="Lake Oswego SD 7J"/>
        <s v="Lebanon Community SD 9"/>
        <s v="Lincoln County SD"/>
        <s v="Long Creek SD 17"/>
        <s v="Lowell SD 71"/>
        <s v="Mapleton SD 32"/>
        <s v="Marcola SD 79J"/>
        <s v="McKenzie SD 68"/>
        <s v="McMinnville SD 40"/>
        <s v="Medford SD 549C"/>
        <s v="Milton-Freewater Unified SD 7"/>
        <s v="Mitchell SD 55"/>
        <s v="Molalla River SD 35"/>
        <s v="Monroe SD 1J"/>
        <s v="Monument SD 8"/>
        <s v="Morrow SD 1"/>
        <s v="Mt Angel SD 91"/>
        <s v="Myrtle Point SD 41"/>
        <s v="Neah-Kah-Nie SD 56"/>
        <s v="Nestucca Valley SD 101J"/>
        <s v="Newberg SD 29J"/>
        <s v="North Bend SD 13"/>
        <s v="North Clackamas SD 12"/>
        <s v="North Douglas SD 22"/>
        <s v="North Lake SD 14"/>
        <s v="North Marion SD 15"/>
        <s v="North Powder SD 8J"/>
        <s v="North Santiam SD 29J"/>
        <s v="North Wasco County SD 21"/>
        <s v="Nyssa SD 26"/>
        <s v="Oakland SD 1"/>
        <s v="Oakridge SD 76"/>
        <s v="Ontario SD 8C"/>
        <s v="Oregon City SD 62"/>
        <s v="Oregon Trail SD 46"/>
        <s v="Parkrose SD 3"/>
        <s v="Pendleton SD 16"/>
        <s v="Perrydale SD 21"/>
        <s v="Philomath SD 17J"/>
        <s v="Phoenix-Talent SD 4"/>
        <s v="Pilot Rock SD 2"/>
        <s v="Pine Eagle SD 61"/>
        <s v="Pleasant Hill SD 1"/>
        <s v="Port Orford-Langlois SD 2CJ"/>
        <s v="Portland SD 1J"/>
        <s v="Powers SD 31"/>
        <s v="Prairie City SD 4"/>
        <s v="Prospect SD 59"/>
        <s v="Rainier SD 13"/>
        <s v="Redmond SD 2J"/>
        <s v="Reedsport SD 105"/>
        <s v="Reynolds SD 7"/>
        <s v="Riddle SD 70"/>
        <s v="Riverdale SD 51J"/>
        <s v="Rogue River SD 35"/>
        <s v="Salem-Keizer SD 24J"/>
        <s v="Santiam Canyon SD 129J"/>
        <s v="Scappoose SD 1J"/>
        <s v="Scio SD 95"/>
        <s v="Seaside SD 10"/>
        <s v="Sheridan SD 48J"/>
        <s v="Sherman County SD"/>
        <s v="Sherwood SD 88J"/>
        <s v="Silver Falls SD 4J"/>
        <s v="Sisters SD 6"/>
        <s v="Siuslaw SD 97J"/>
        <s v="South Lane SD 45J3"/>
        <s v="South Umpqua SD 19"/>
        <s v="South Wasco County SD 1"/>
        <s v="Spray SD 1"/>
        <s v="Springfield SD 19"/>
        <s v="St Helens SD 502"/>
        <s v="St Paul SD 45"/>
        <s v="Stanfield SD 61"/>
        <s v="Sutherlin SD 130"/>
        <s v="Sweet Home SD 55"/>
        <s v="Three Rivers/Josephine County SD"/>
        <s v="Tigard-Tualatin SD 23J"/>
        <s v="Tillamook SD 9"/>
        <s v="Umatilla SD 6R"/>
        <s v="Union SD 5"/>
        <s v="Vale SD 84"/>
        <s v="Vernonia SD 47J"/>
        <s v="Wallowa SD 12"/>
        <s v="Warrenton-Hammond SD 30"/>
        <s v="West Linn-Wilsonville SD 3J"/>
        <s v="Willamina SD 30J"/>
        <s v="Winston-Dillard SD 116"/>
        <s v="Woodburn SD 103"/>
        <s v="Yamhill-Carlton SD 1"/>
        <s v="Yoncalla SD 32"/>
      </sharedItems>
    </cacheField>
    <cacheField name="School Inst ID" numFmtId="0">
      <sharedItems containsSemiMixedTypes="0" containsString="0" containsNumber="1" containsInteger="1" minValue="1" maxValue="5622"/>
    </cacheField>
    <cacheField name="School" numFmtId="0">
      <sharedItems/>
    </cacheField>
    <cacheField name="Public Enrollment" numFmtId="0">
      <sharedItems containsSemiMixedTypes="0" containsString="0" containsNumber="1" containsInteger="1" minValue="1" maxValue="4507"/>
    </cacheField>
    <cacheField name="Public Poverty Count" numFmtId="0">
      <sharedItems containsSemiMixedTypes="0" containsString="0" containsNumber="1" containsInteger="1" minValue="0" maxValue="2359"/>
    </cacheField>
    <cacheField name="Public % Poverty" numFmtId="10">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23">
  <r>
    <x v="0"/>
    <n v="4101020"/>
    <x v="0"/>
    <n v="707"/>
    <s v="Adrian Elem"/>
    <n v="172"/>
    <n v="92"/>
    <n v="0.53490000000000004"/>
  </r>
  <r>
    <x v="0"/>
    <n v="4101020"/>
    <x v="0"/>
    <n v="708"/>
    <s v="Adrian High"/>
    <n v="82"/>
    <n v="38"/>
    <n v="0.46339999999999998"/>
  </r>
  <r>
    <x v="1"/>
    <n v="4101200"/>
    <x v="1"/>
    <n v="17"/>
    <s v="Alsea Charter School"/>
    <n v="240"/>
    <n v="107"/>
    <n v="0.44579999999999997"/>
  </r>
  <r>
    <x v="2"/>
    <n v="4101230"/>
    <x v="2"/>
    <n v="1209"/>
    <s v="Amity Middle"/>
    <n v="207"/>
    <n v="95"/>
    <n v="0.45889999999999997"/>
  </r>
  <r>
    <x v="2"/>
    <n v="4101230"/>
    <x v="2"/>
    <n v="1208"/>
    <s v="Amity Elem"/>
    <n v="333"/>
    <n v="145"/>
    <n v="0.43540000000000001"/>
  </r>
  <r>
    <x v="2"/>
    <n v="4101230"/>
    <x v="2"/>
    <n v="1210"/>
    <s v="Amity High"/>
    <n v="252"/>
    <n v="104"/>
    <n v="0.41270000000000001"/>
  </r>
  <r>
    <x v="2"/>
    <n v="4101230"/>
    <x v="2"/>
    <n v="4505"/>
    <s v="Eola Hills Charter"/>
    <n v="33"/>
    <n v="4"/>
    <n v="0.1212"/>
  </r>
  <r>
    <x v="3"/>
    <n v="4101350"/>
    <x v="3"/>
    <n v="705"/>
    <s v="Annex Charter School"/>
    <n v="67"/>
    <n v="67"/>
    <n v="1"/>
  </r>
  <r>
    <x v="4"/>
    <n v="4101470"/>
    <x v="4"/>
    <n v="323"/>
    <s v="Arlington Community Charter"/>
    <n v="162"/>
    <n v="76"/>
    <n v="0.46910000000000002"/>
  </r>
  <r>
    <x v="5"/>
    <n v="4101560"/>
    <x v="5"/>
    <n v="4476"/>
    <s v="John Muir Outdoor School"/>
    <n v="122"/>
    <n v="61"/>
    <n v="0.5"/>
  </r>
  <r>
    <x v="5"/>
    <n v="4101560"/>
    <x v="5"/>
    <n v="379"/>
    <s v="Walker Elem"/>
    <n v="340"/>
    <n v="139"/>
    <n v="0.4088"/>
  </r>
  <r>
    <x v="5"/>
    <n v="4101560"/>
    <x v="5"/>
    <n v="375"/>
    <s v="Bellview Elem"/>
    <n v="317"/>
    <n v="121"/>
    <n v="0.38169999999999998"/>
  </r>
  <r>
    <x v="5"/>
    <n v="4101560"/>
    <x v="5"/>
    <n v="380"/>
    <s v="Ashland Middle"/>
    <n v="520"/>
    <n v="184"/>
    <n v="0.3538"/>
  </r>
  <r>
    <x v="5"/>
    <n v="4101560"/>
    <x v="5"/>
    <n v="381"/>
    <s v="Ashland High"/>
    <n v="993"/>
    <n v="326"/>
    <n v="0.32829999999999998"/>
  </r>
  <r>
    <x v="5"/>
    <n v="4101560"/>
    <x v="5"/>
    <n v="377"/>
    <s v="Helman Elem"/>
    <n v="342"/>
    <n v="87"/>
    <n v="0.25440000000000002"/>
  </r>
  <r>
    <x v="6"/>
    <n v="4101620"/>
    <x v="6"/>
    <n v="144"/>
    <s v="Astoria Middle"/>
    <n v="436"/>
    <n v="208"/>
    <n v="0.47710000000000002"/>
  </r>
  <r>
    <x v="6"/>
    <n v="4101620"/>
    <x v="6"/>
    <n v="147"/>
    <s v="Lewis &amp; Clark Elem"/>
    <n v="428"/>
    <n v="172"/>
    <n v="0.40189999999999998"/>
  </r>
  <r>
    <x v="6"/>
    <n v="4101620"/>
    <x v="6"/>
    <n v="143"/>
    <s v="Astor Elem"/>
    <n v="358"/>
    <n v="143"/>
    <n v="0.39939999999999998"/>
  </r>
  <r>
    <x v="6"/>
    <n v="4101620"/>
    <x v="6"/>
    <n v="146"/>
    <s v="Astoria Sr High"/>
    <n v="563"/>
    <n v="213"/>
    <n v="0.37830000000000003"/>
  </r>
  <r>
    <x v="7"/>
    <n v="4101660"/>
    <x v="7"/>
    <n v="1053"/>
    <s v="Athena Elem"/>
    <n v="132"/>
    <n v="72"/>
    <n v="0.54549999999999998"/>
  </r>
  <r>
    <x v="7"/>
    <n v="4101660"/>
    <x v="7"/>
    <n v="1055"/>
    <s v="Weston Middle"/>
    <n v="250"/>
    <n v="88"/>
    <n v="0.35199999999999998"/>
  </r>
  <r>
    <x v="7"/>
    <n v="4101660"/>
    <x v="7"/>
    <n v="1056"/>
    <s v="Weston-McEwen High"/>
    <n v="190"/>
    <n v="63"/>
    <n v="0.33160000000000001"/>
  </r>
  <r>
    <x v="8"/>
    <n v="4101710"/>
    <x v="8"/>
    <n v="2"/>
    <s v="Brooklyn Primary"/>
    <n v="254"/>
    <n v="165"/>
    <n v="0.64959999999999996"/>
  </r>
  <r>
    <x v="8"/>
    <n v="4101710"/>
    <x v="8"/>
    <n v="5509"/>
    <s v="Baker Early Learning Center"/>
    <n v="78"/>
    <n v="49"/>
    <n v="0.62819999999999998"/>
  </r>
  <r>
    <x v="8"/>
    <n v="4101710"/>
    <x v="8"/>
    <n v="7"/>
    <s v="South Baker Intermediate"/>
    <n v="261"/>
    <n v="154"/>
    <n v="0.59"/>
  </r>
  <r>
    <x v="8"/>
    <n v="4101710"/>
    <x v="8"/>
    <n v="3493"/>
    <s v="EAGLE CAP Innovative HS"/>
    <n v="147"/>
    <n v="72"/>
    <n v="0.48980000000000001"/>
  </r>
  <r>
    <x v="8"/>
    <n v="4101710"/>
    <x v="8"/>
    <n v="8"/>
    <s v="Baker High"/>
    <n v="400"/>
    <n v="194"/>
    <n v="0.48499999999999999"/>
  </r>
  <r>
    <x v="8"/>
    <n v="4101710"/>
    <x v="8"/>
    <n v="1"/>
    <s v="Baker Middle School"/>
    <n v="264"/>
    <n v="120"/>
    <n v="0.45450000000000002"/>
  </r>
  <r>
    <x v="8"/>
    <n v="4101710"/>
    <x v="8"/>
    <n v="4728"/>
    <s v="Baker Web Academy"/>
    <n v="2215"/>
    <n v="993"/>
    <n v="0.44829999999999998"/>
  </r>
  <r>
    <x v="8"/>
    <n v="4101710"/>
    <x v="8"/>
    <n v="4"/>
    <s v="Haines Elem"/>
    <n v="114"/>
    <n v="34"/>
    <n v="0.29820000000000002"/>
  </r>
  <r>
    <x v="8"/>
    <n v="4101710"/>
    <x v="8"/>
    <n v="5"/>
    <s v="Keating Elem"/>
    <n v="20"/>
    <n v="2"/>
    <n v="0.1"/>
  </r>
  <r>
    <x v="8"/>
    <n v="4101710"/>
    <x v="8"/>
    <n v="4759"/>
    <s v="Baker Early College"/>
    <n v="337"/>
    <n v="20"/>
    <n v="5.9299999999999999E-2"/>
  </r>
  <r>
    <x v="8"/>
    <n v="4101710"/>
    <x v="8"/>
    <n v="5604"/>
    <s v="Baker Virtual Academy"/>
    <n v="1"/>
    <n v="0"/>
    <n v="0"/>
  </r>
  <r>
    <x v="8"/>
    <n v="4101710"/>
    <x v="8"/>
    <n v="5491"/>
    <s v="Oregon International School"/>
    <n v="1"/>
    <n v="0"/>
    <n v="0"/>
  </r>
  <r>
    <x v="9"/>
    <n v="4101800"/>
    <x v="9"/>
    <n v="217"/>
    <s v="Ocean Crest Elem"/>
    <n v="233"/>
    <n v="137"/>
    <n v="0.58799999999999997"/>
  </r>
  <r>
    <x v="9"/>
    <n v="4101800"/>
    <x v="9"/>
    <n v="216"/>
    <s v="Harbor Lights Middle"/>
    <n v="228"/>
    <n v="133"/>
    <n v="0.58330000000000004"/>
  </r>
  <r>
    <x v="9"/>
    <n v="4101800"/>
    <x v="9"/>
    <n v="218"/>
    <s v="Bandon Sr High"/>
    <n v="194"/>
    <n v="99"/>
    <n v="0.51029999999999998"/>
  </r>
  <r>
    <x v="10"/>
    <n v="4101830"/>
    <x v="10"/>
    <n v="1123"/>
    <s v="Banks Middle School"/>
    <n v="271"/>
    <n v="74"/>
    <n v="0.27310000000000001"/>
  </r>
  <r>
    <x v="10"/>
    <n v="4101830"/>
    <x v="10"/>
    <n v="1120"/>
    <s v="Banks Elem"/>
    <n v="433"/>
    <n v="114"/>
    <n v="0.26329999999999998"/>
  </r>
  <r>
    <x v="10"/>
    <n v="4101830"/>
    <x v="10"/>
    <n v="1124"/>
    <s v="Banks High"/>
    <n v="368"/>
    <n v="92"/>
    <n v="0.25"/>
  </r>
  <r>
    <x v="11"/>
    <n v="4101920"/>
    <x v="11"/>
    <n v="1305"/>
    <s v="Community School"/>
    <n v="126"/>
    <n v="126"/>
    <n v="1"/>
  </r>
  <r>
    <x v="11"/>
    <n v="4101920"/>
    <x v="11"/>
    <n v="1153"/>
    <s v="Aloha-Huber Park School"/>
    <n v="922"/>
    <n v="679"/>
    <n v="0.73640000000000005"/>
  </r>
  <r>
    <x v="11"/>
    <n v="4101920"/>
    <x v="11"/>
    <n v="1179"/>
    <s v="William Walker Elem"/>
    <n v="547"/>
    <n v="377"/>
    <n v="0.68920000000000003"/>
  </r>
  <r>
    <x v="11"/>
    <n v="4101920"/>
    <x v="11"/>
    <n v="1157"/>
    <s v="Greenway Elem"/>
    <n v="354"/>
    <n v="240"/>
    <n v="0.67800000000000005"/>
  </r>
  <r>
    <x v="11"/>
    <n v="4101920"/>
    <x v="11"/>
    <n v="1177"/>
    <s v="Vose Elem"/>
    <n v="739"/>
    <n v="491"/>
    <n v="0.66439999999999999"/>
  </r>
  <r>
    <x v="11"/>
    <n v="4101920"/>
    <x v="11"/>
    <n v="1154"/>
    <s v="Barnes Elem"/>
    <n v="614"/>
    <n v="382"/>
    <n v="0.62209999999999999"/>
  </r>
  <r>
    <x v="11"/>
    <n v="4101920"/>
    <x v="11"/>
    <n v="1166"/>
    <s v="Kinnaman Elem"/>
    <n v="621"/>
    <n v="381"/>
    <n v="0.61350000000000005"/>
  </r>
  <r>
    <x v="11"/>
    <n v="4101920"/>
    <x v="11"/>
    <n v="1169"/>
    <s v="McKinley Elem"/>
    <n v="666"/>
    <n v="396"/>
    <n v="0.59460000000000002"/>
  </r>
  <r>
    <x v="11"/>
    <n v="4101920"/>
    <x v="11"/>
    <n v="1186"/>
    <s v="Aloha High"/>
    <n v="1792"/>
    <n v="1052"/>
    <n v="0.58709999999999996"/>
  </r>
  <r>
    <x v="11"/>
    <n v="4101920"/>
    <x v="11"/>
    <n v="1181"/>
    <s v="Five Oaks Middle"/>
    <n v="1024"/>
    <n v="560"/>
    <n v="0.54690000000000005"/>
  </r>
  <r>
    <x v="11"/>
    <n v="4101920"/>
    <x v="11"/>
    <n v="1155"/>
    <s v="Beaver Acres Elem"/>
    <n v="712"/>
    <n v="386"/>
    <n v="0.54210000000000003"/>
  </r>
  <r>
    <x v="11"/>
    <n v="4101920"/>
    <x v="11"/>
    <n v="1159"/>
    <s v="Chehalem Elem"/>
    <n v="487"/>
    <n v="261"/>
    <n v="0.53590000000000004"/>
  </r>
  <r>
    <x v="11"/>
    <n v="4101920"/>
    <x v="11"/>
    <n v="1183"/>
    <s v="Mountain View Middle"/>
    <n v="893"/>
    <n v="466"/>
    <n v="0.52180000000000004"/>
  </r>
  <r>
    <x v="11"/>
    <n v="4101920"/>
    <x v="11"/>
    <n v="1185"/>
    <s v="Whitford Middle"/>
    <n v="737"/>
    <n v="373"/>
    <n v="0.50609999999999999"/>
  </r>
  <r>
    <x v="11"/>
    <n v="4101920"/>
    <x v="11"/>
    <n v="1168"/>
    <s v="McKay Elem"/>
    <n v="333"/>
    <n v="168"/>
    <n v="0.50449999999999995"/>
  </r>
  <r>
    <x v="11"/>
    <n v="4101920"/>
    <x v="11"/>
    <n v="1163"/>
    <s v="Fir Grove Elem"/>
    <n v="380"/>
    <n v="183"/>
    <n v="0.48159999999999997"/>
  </r>
  <r>
    <x v="11"/>
    <n v="4101920"/>
    <x v="11"/>
    <n v="1164"/>
    <s v="Hazeldale Elem"/>
    <n v="481"/>
    <n v="224"/>
    <n v="0.4657"/>
  </r>
  <r>
    <x v="11"/>
    <n v="4101920"/>
    <x v="11"/>
    <n v="1187"/>
    <s v="Beaverton High"/>
    <n v="1512"/>
    <n v="703"/>
    <n v="0.46489999999999998"/>
  </r>
  <r>
    <x v="11"/>
    <n v="4101920"/>
    <x v="11"/>
    <n v="1162"/>
    <s v="Elmonica Elem"/>
    <n v="523"/>
    <n v="242"/>
    <n v="0.4627"/>
  </r>
  <r>
    <x v="11"/>
    <n v="4101920"/>
    <x v="11"/>
    <n v="1172"/>
    <s v="Raleigh Hills Elem"/>
    <n v="529"/>
    <n v="238"/>
    <n v="0.44990000000000002"/>
  </r>
  <r>
    <x v="11"/>
    <n v="4101920"/>
    <x v="11"/>
    <n v="1173"/>
    <s v="Raleigh Park Elem"/>
    <n v="346"/>
    <n v="143"/>
    <n v="0.4133"/>
  </r>
  <r>
    <x v="11"/>
    <n v="4101920"/>
    <x v="11"/>
    <n v="4638"/>
    <s v="Beaverton Academy of Science and Engineering"/>
    <n v="681"/>
    <n v="281"/>
    <n v="0.41260000000000002"/>
  </r>
  <r>
    <x v="11"/>
    <n v="4101920"/>
    <x v="11"/>
    <n v="2783"/>
    <s v="Southridge High"/>
    <n v="1413"/>
    <n v="566"/>
    <n v="0.40060000000000001"/>
  </r>
  <r>
    <x v="11"/>
    <n v="4101920"/>
    <x v="11"/>
    <n v="1182"/>
    <s v="Meadow Park Middle"/>
    <n v="857"/>
    <n v="342"/>
    <n v="0.39910000000000001"/>
  </r>
  <r>
    <x v="11"/>
    <n v="4101920"/>
    <x v="11"/>
    <n v="1161"/>
    <s v="Errol Hassell Elem"/>
    <n v="423"/>
    <n v="143"/>
    <n v="0.33810000000000001"/>
  </r>
  <r>
    <x v="11"/>
    <n v="4101920"/>
    <x v="11"/>
    <n v="1176"/>
    <s v="Terra Linda Elem"/>
    <n v="367"/>
    <n v="115"/>
    <n v="0.31340000000000001"/>
  </r>
  <r>
    <x v="11"/>
    <n v="4101920"/>
    <x v="11"/>
    <n v="1319"/>
    <s v="Conestoga Middle"/>
    <n v="995"/>
    <n v="280"/>
    <n v="0.28139999999999998"/>
  </r>
  <r>
    <x v="11"/>
    <n v="4101920"/>
    <x v="11"/>
    <n v="1184"/>
    <s v="Highland Park Middle"/>
    <n v="809"/>
    <n v="225"/>
    <n v="0.27810000000000001"/>
  </r>
  <r>
    <x v="11"/>
    <n v="4101920"/>
    <x v="11"/>
    <n v="1165"/>
    <s v="Hiteon Elem"/>
    <n v="645"/>
    <n v="163"/>
    <n v="0.25269999999999998"/>
  </r>
  <r>
    <x v="11"/>
    <n v="4101920"/>
    <x v="11"/>
    <n v="1180"/>
    <s v="Cedar Park Middle"/>
    <n v="968"/>
    <n v="237"/>
    <n v="0.24479999999999999"/>
  </r>
  <r>
    <x v="11"/>
    <n v="4101920"/>
    <x v="11"/>
    <n v="1320"/>
    <s v="Westview High"/>
    <n v="2403"/>
    <n v="548"/>
    <n v="0.22800000000000001"/>
  </r>
  <r>
    <x v="11"/>
    <n v="4101920"/>
    <x v="11"/>
    <n v="1303"/>
    <s v="Nancy Ryles Elem"/>
    <n v="613"/>
    <n v="139"/>
    <n v="0.2268"/>
  </r>
  <r>
    <x v="11"/>
    <n v="4101920"/>
    <x v="11"/>
    <n v="1304"/>
    <s v="Arts and Communication Magnet Academy"/>
    <n v="683"/>
    <n v="138"/>
    <n v="0.20200000000000001"/>
  </r>
  <r>
    <x v="11"/>
    <n v="4101920"/>
    <x v="11"/>
    <n v="4805"/>
    <s v="Arco Iris Spanish Immersion School"/>
    <n v="427"/>
    <n v="86"/>
    <n v="0.2014"/>
  </r>
  <r>
    <x v="11"/>
    <n v="4101920"/>
    <x v="11"/>
    <n v="1174"/>
    <s v="Ridgewood Elem"/>
    <n v="417"/>
    <n v="79"/>
    <n v="0.18940000000000001"/>
  </r>
  <r>
    <x v="11"/>
    <n v="4101920"/>
    <x v="11"/>
    <n v="1170"/>
    <s v="Montclair Elem"/>
    <n v="319"/>
    <n v="57"/>
    <n v="0.1787"/>
  </r>
  <r>
    <x v="11"/>
    <n v="4101920"/>
    <x v="11"/>
    <n v="5381"/>
    <s v="Mountainside High"/>
    <n v="1780"/>
    <n v="312"/>
    <n v="0.17530000000000001"/>
  </r>
  <r>
    <x v="11"/>
    <n v="4101920"/>
    <x v="11"/>
    <n v="1175"/>
    <s v="Rock Creek Elem"/>
    <n v="514"/>
    <n v="89"/>
    <n v="0.17319999999999999"/>
  </r>
  <r>
    <x v="11"/>
    <n v="4101920"/>
    <x v="11"/>
    <n v="1171"/>
    <s v="Oak Hills Elem"/>
    <n v="573"/>
    <n v="94"/>
    <n v="0.16400000000000001"/>
  </r>
  <r>
    <x v="11"/>
    <n v="4101920"/>
    <x v="11"/>
    <n v="1156"/>
    <s v="Bethany Elem"/>
    <n v="525"/>
    <n v="82"/>
    <n v="0.15620000000000001"/>
  </r>
  <r>
    <x v="11"/>
    <n v="4101920"/>
    <x v="11"/>
    <n v="1160"/>
    <s v="Cooper Mountain Elem"/>
    <n v="492"/>
    <n v="74"/>
    <n v="0.15040000000000001"/>
  </r>
  <r>
    <x v="11"/>
    <n v="4101920"/>
    <x v="11"/>
    <n v="4474"/>
    <s v="International School of Beaverton"/>
    <n v="840"/>
    <n v="123"/>
    <n v="0.1464"/>
  </r>
  <r>
    <x v="11"/>
    <n v="4101920"/>
    <x v="11"/>
    <n v="1270"/>
    <s v="Sexton Mountain Elem"/>
    <n v="530"/>
    <n v="77"/>
    <n v="0.14530000000000001"/>
  </r>
  <r>
    <x v="11"/>
    <n v="4101920"/>
    <x v="11"/>
    <n v="1188"/>
    <s v="Sunset High"/>
    <n v="2013"/>
    <n v="257"/>
    <n v="0.12770000000000001"/>
  </r>
  <r>
    <x v="11"/>
    <n v="4101920"/>
    <x v="11"/>
    <n v="2781"/>
    <s v="Scholls Heights Elem"/>
    <n v="596"/>
    <n v="76"/>
    <n v="0.1275"/>
  </r>
  <r>
    <x v="11"/>
    <n v="4101920"/>
    <x v="11"/>
    <n v="1178"/>
    <s v="West Tualatin View Elem"/>
    <n v="343"/>
    <n v="41"/>
    <n v="0.1195"/>
  </r>
  <r>
    <x v="11"/>
    <n v="4101920"/>
    <x v="11"/>
    <n v="4671"/>
    <s v="Bonny Slope Elem"/>
    <n v="689"/>
    <n v="81"/>
    <n v="0.1176"/>
  </r>
  <r>
    <x v="11"/>
    <n v="4101920"/>
    <x v="11"/>
    <n v="4712"/>
    <s v="Springville K-8 School"/>
    <n v="881"/>
    <n v="103"/>
    <n v="0.1169"/>
  </r>
  <r>
    <x v="11"/>
    <n v="4101920"/>
    <x v="11"/>
    <n v="1158"/>
    <s v="Cedar Mill Elem"/>
    <n v="423"/>
    <n v="49"/>
    <n v="0.1158"/>
  </r>
  <r>
    <x v="11"/>
    <n v="4101920"/>
    <x v="11"/>
    <n v="5382"/>
    <s v="Sato Elem"/>
    <n v="682"/>
    <n v="76"/>
    <n v="0.1114"/>
  </r>
  <r>
    <x v="11"/>
    <n v="4101920"/>
    <x v="11"/>
    <n v="2782"/>
    <s v="Stoller Middle"/>
    <n v="1615"/>
    <n v="158"/>
    <n v="9.7799999999999998E-2"/>
  </r>
  <r>
    <x v="11"/>
    <n v="4101920"/>
    <x v="11"/>
    <n v="4867"/>
    <s v="Hope Chinese Charter School"/>
    <n v="314"/>
    <n v="13"/>
    <n v="4.1399999999999999E-2"/>
  </r>
  <r>
    <x v="11"/>
    <n v="4101920"/>
    <x v="11"/>
    <n v="3437"/>
    <s v="Jacob Wismer Elem"/>
    <n v="740"/>
    <n v="30"/>
    <n v="4.0500000000000001E-2"/>
  </r>
  <r>
    <x v="11"/>
    <n v="4101920"/>
    <x v="11"/>
    <n v="1370"/>
    <s v="Findley Elem"/>
    <n v="654"/>
    <n v="15"/>
    <n v="2.29E-2"/>
  </r>
  <r>
    <x v="11"/>
    <n v="4101920"/>
    <x v="11"/>
    <n v="5506"/>
    <s v="FLEX Online School"/>
    <n v="1"/>
    <n v="0"/>
    <n v="0"/>
  </r>
  <r>
    <x v="12"/>
    <n v="4101980"/>
    <x v="12"/>
    <n v="4793"/>
    <s v="Rosland Elem"/>
    <n v="218"/>
    <n v="211"/>
    <n v="0.96789999999999998"/>
  </r>
  <r>
    <x v="12"/>
    <n v="4101980"/>
    <x v="12"/>
    <n v="4129"/>
    <s v="Ensworth Elem"/>
    <n v="200"/>
    <n v="165"/>
    <n v="0.82499999999999996"/>
  </r>
  <r>
    <x v="12"/>
    <n v="4101980"/>
    <x v="12"/>
    <n v="1338"/>
    <s v="Marshall High"/>
    <n v="111"/>
    <n v="91"/>
    <n v="0.81979999999999997"/>
  </r>
  <r>
    <x v="12"/>
    <n v="4101980"/>
    <x v="12"/>
    <n v="245"/>
    <s v="LaPine Elem"/>
    <n v="374"/>
    <n v="296"/>
    <n v="0.79139999999999999"/>
  </r>
  <r>
    <x v="12"/>
    <n v="4101980"/>
    <x v="12"/>
    <n v="1310"/>
    <s v="LaPine Middle"/>
    <n v="349"/>
    <n v="215"/>
    <n v="0.61599999999999999"/>
  </r>
  <r>
    <x v="12"/>
    <n v="4101980"/>
    <x v="12"/>
    <n v="253"/>
    <s v="LaPine Sr High"/>
    <n v="436"/>
    <n v="249"/>
    <n v="0.57110000000000005"/>
  </r>
  <r>
    <x v="12"/>
    <n v="4101980"/>
    <x v="12"/>
    <n v="241"/>
    <s v="Bear Creek Elem"/>
    <n v="558"/>
    <n v="310"/>
    <n v="0.55559999999999998"/>
  </r>
  <r>
    <x v="12"/>
    <n v="4101980"/>
    <x v="12"/>
    <n v="249"/>
    <s v="Pilot Butte Middle"/>
    <n v="659"/>
    <n v="350"/>
    <n v="0.53110000000000002"/>
  </r>
  <r>
    <x v="12"/>
    <n v="4101980"/>
    <x v="12"/>
    <n v="246"/>
    <s v="Juniper Elem"/>
    <n v="451"/>
    <n v="217"/>
    <n v="0.48120000000000002"/>
  </r>
  <r>
    <x v="12"/>
    <n v="4101980"/>
    <x v="12"/>
    <n v="3221"/>
    <s v="Westside Village Magnet School at Kingston Elem"/>
    <n v="254"/>
    <n v="106"/>
    <n v="0.4173"/>
  </r>
  <r>
    <x v="12"/>
    <n v="4101980"/>
    <x v="12"/>
    <n v="1308"/>
    <s v="Elk Meadow Elem"/>
    <n v="539"/>
    <n v="223"/>
    <n v="0.41370000000000001"/>
  </r>
  <r>
    <x v="12"/>
    <n v="4101980"/>
    <x v="12"/>
    <n v="1309"/>
    <s v="High Desert Middle"/>
    <n v="852"/>
    <n v="343"/>
    <n v="0.40260000000000001"/>
  </r>
  <r>
    <x v="12"/>
    <n v="4101980"/>
    <x v="12"/>
    <n v="247"/>
    <s v="R E Jewell Elem"/>
    <n v="489"/>
    <n v="195"/>
    <n v="0.39879999999999999"/>
  </r>
  <r>
    <x v="12"/>
    <n v="4101980"/>
    <x v="12"/>
    <n v="1266"/>
    <s v="Three Rivers Elem"/>
    <n v="455"/>
    <n v="172"/>
    <n v="0.378"/>
  </r>
  <r>
    <x v="12"/>
    <n v="4101980"/>
    <x v="12"/>
    <n v="5293"/>
    <s v="Silver Rail Elem"/>
    <n v="522"/>
    <n v="191"/>
    <n v="0.3659"/>
  </r>
  <r>
    <x v="12"/>
    <n v="4101980"/>
    <x v="12"/>
    <n v="250"/>
    <s v="Buckingham Elem"/>
    <n v="503"/>
    <n v="175"/>
    <n v="0.34789999999999999"/>
  </r>
  <r>
    <x v="12"/>
    <n v="4101980"/>
    <x v="12"/>
    <n v="252"/>
    <s v="Mountain View Sr High"/>
    <n v="1311"/>
    <n v="443"/>
    <n v="0.33789999999999998"/>
  </r>
  <r>
    <x v="12"/>
    <n v="4101980"/>
    <x v="12"/>
    <n v="251"/>
    <s v="Bend Sr High"/>
    <n v="1639"/>
    <n v="523"/>
    <n v="0.31909999999999999"/>
  </r>
  <r>
    <x v="12"/>
    <n v="4101980"/>
    <x v="12"/>
    <n v="5309"/>
    <s v="Bend International"/>
    <n v="202"/>
    <n v="64"/>
    <n v="0.31680000000000003"/>
  </r>
  <r>
    <x v="12"/>
    <n v="4101980"/>
    <x v="12"/>
    <n v="5452"/>
    <s v="North Star Elementary"/>
    <n v="288"/>
    <n v="91"/>
    <n v="0.316"/>
  </r>
  <r>
    <x v="12"/>
    <n v="4101980"/>
    <x v="12"/>
    <n v="3217"/>
    <s v="Sky View Middle"/>
    <n v="695"/>
    <n v="216"/>
    <n v="0.31080000000000002"/>
  </r>
  <r>
    <x v="12"/>
    <n v="4101980"/>
    <x v="12"/>
    <n v="1317"/>
    <s v="Lava Ridge Elem"/>
    <n v="551"/>
    <n v="170"/>
    <n v="0.3085"/>
  </r>
  <r>
    <x v="12"/>
    <n v="4101980"/>
    <x v="12"/>
    <n v="4646"/>
    <s v="Ponderosa Elem"/>
    <n v="523"/>
    <n v="144"/>
    <n v="0.27529999999999999"/>
  </r>
  <r>
    <x v="12"/>
    <n v="4101980"/>
    <x v="12"/>
    <n v="3947"/>
    <s v="Pine Ridge Elem"/>
    <n v="521"/>
    <n v="132"/>
    <n v="0.25340000000000001"/>
  </r>
  <r>
    <x v="12"/>
    <n v="4101980"/>
    <x v="12"/>
    <n v="242"/>
    <s v="Cascade Middle"/>
    <n v="784"/>
    <n v="182"/>
    <n v="0.2321"/>
  </r>
  <r>
    <x v="12"/>
    <n v="4101980"/>
    <x v="12"/>
    <n v="5429"/>
    <s v="Skyline High School"/>
    <n v="118"/>
    <n v="25"/>
    <n v="0.21190000000000001"/>
  </r>
  <r>
    <x v="12"/>
    <n v="4101980"/>
    <x v="12"/>
    <n v="3448"/>
    <s v="Realms Middle School"/>
    <n v="150"/>
    <n v="29"/>
    <n v="0.1933"/>
  </r>
  <r>
    <x v="12"/>
    <n v="4101980"/>
    <x v="12"/>
    <n v="1324"/>
    <s v="Amity Creek Elem"/>
    <n v="168"/>
    <n v="26"/>
    <n v="0.15479999999999999"/>
  </r>
  <r>
    <x v="12"/>
    <n v="4101980"/>
    <x v="12"/>
    <n v="3216"/>
    <s v="Summit High"/>
    <n v="1668"/>
    <n v="189"/>
    <n v="0.1133"/>
  </r>
  <r>
    <x v="12"/>
    <n v="4101980"/>
    <x v="12"/>
    <n v="3218"/>
    <s v="High Lakes Elem"/>
    <n v="534"/>
    <n v="54"/>
    <n v="0.1011"/>
  </r>
  <r>
    <x v="12"/>
    <n v="4101980"/>
    <x v="12"/>
    <n v="5292"/>
    <s v="Pacific Crest Middle"/>
    <n v="710"/>
    <n v="64"/>
    <n v="9.01E-2"/>
  </r>
  <r>
    <x v="12"/>
    <n v="4101980"/>
    <x v="12"/>
    <n v="4680"/>
    <s v="William E Miller Elem"/>
    <n v="570"/>
    <n v="44"/>
    <n v="7.7200000000000005E-2"/>
  </r>
  <r>
    <x v="12"/>
    <n v="4101980"/>
    <x v="12"/>
    <n v="3219"/>
    <s v="Highland School at Kenwood Elem"/>
    <n v="388"/>
    <n v="27"/>
    <n v="6.9599999999999995E-2"/>
  </r>
  <r>
    <x v="13"/>
    <n v="4102040"/>
    <x v="13"/>
    <n v="584"/>
    <s v="Fairfield Elem"/>
    <n v="376"/>
    <n v="349"/>
    <n v="0.92820000000000003"/>
  </r>
  <r>
    <x v="13"/>
    <n v="4102040"/>
    <x v="13"/>
    <n v="583"/>
    <s v="Danebo Elem"/>
    <n v="307"/>
    <n v="238"/>
    <n v="0.7752"/>
  </r>
  <r>
    <x v="13"/>
    <n v="4102040"/>
    <x v="13"/>
    <n v="586"/>
    <s v="Malabon Elem"/>
    <n v="430"/>
    <n v="331"/>
    <n v="0.76980000000000004"/>
  </r>
  <r>
    <x v="13"/>
    <n v="4102040"/>
    <x v="13"/>
    <n v="581"/>
    <s v="Cascade Middle"/>
    <n v="373"/>
    <n v="279"/>
    <n v="0.748"/>
  </r>
  <r>
    <x v="13"/>
    <n v="4102040"/>
    <x v="13"/>
    <n v="582"/>
    <s v="Clear Lake Elem"/>
    <n v="253"/>
    <n v="184"/>
    <n v="0.72729999999999995"/>
  </r>
  <r>
    <x v="13"/>
    <n v="4102040"/>
    <x v="13"/>
    <n v="3566"/>
    <s v="Kalapuya High"/>
    <n v="118"/>
    <n v="75"/>
    <n v="0.63560000000000005"/>
  </r>
  <r>
    <x v="13"/>
    <n v="4102040"/>
    <x v="13"/>
    <n v="587"/>
    <s v="Shasta Middle"/>
    <n v="380"/>
    <n v="190"/>
    <n v="0.5"/>
  </r>
  <r>
    <x v="13"/>
    <n v="4102040"/>
    <x v="13"/>
    <n v="588"/>
    <s v="Willamette High"/>
    <n v="1497"/>
    <n v="618"/>
    <n v="0.4128"/>
  </r>
  <r>
    <x v="13"/>
    <n v="4102040"/>
    <x v="13"/>
    <n v="3567"/>
    <s v="Prairie Mountain School"/>
    <n v="686"/>
    <n v="257"/>
    <n v="0.37459999999999999"/>
  </r>
  <r>
    <x v="13"/>
    <n v="4102040"/>
    <x v="13"/>
    <n v="585"/>
    <s v="Irving Elem"/>
    <n v="324"/>
    <n v="110"/>
    <n v="0.33950000000000002"/>
  </r>
  <r>
    <x v="13"/>
    <n v="4102040"/>
    <x v="13"/>
    <n v="2264"/>
    <s v="Meadow View School"/>
    <n v="783"/>
    <n v="200"/>
    <n v="0.25540000000000002"/>
  </r>
  <r>
    <x v="14"/>
    <n v="4102160"/>
    <x v="14"/>
    <n v="3401"/>
    <s v="Triangle Lake Charter School"/>
    <n v="226"/>
    <n v="45"/>
    <n v="0.1991"/>
  </r>
  <r>
    <x v="15"/>
    <n v="4102310"/>
    <x v="15"/>
    <n v="236"/>
    <s v="Kalmiopsis Elem"/>
    <n v="607"/>
    <n v="368"/>
    <n v="0.60629999999999995"/>
  </r>
  <r>
    <x v="15"/>
    <n v="4102310"/>
    <x v="15"/>
    <n v="235"/>
    <s v="Azalea Middle"/>
    <n v="332"/>
    <n v="190"/>
    <n v="0.57230000000000003"/>
  </r>
  <r>
    <x v="15"/>
    <n v="4102310"/>
    <x v="15"/>
    <n v="237"/>
    <s v="Brookings-Harbor High"/>
    <n v="490"/>
    <n v="272"/>
    <n v="0.55510000000000004"/>
  </r>
  <r>
    <x v="16"/>
    <n v="4102580"/>
    <x v="16"/>
    <n v="406"/>
    <s v="Butte Falls Charter School"/>
    <n v="227"/>
    <n v="116"/>
    <n v="0.51100000000000001"/>
  </r>
  <r>
    <x v="17"/>
    <n v="4102610"/>
    <x v="17"/>
    <n v="3400"/>
    <s v="Camas Valley School"/>
    <n v="230"/>
    <n v="113"/>
    <n v="0.49130000000000001"/>
  </r>
  <r>
    <x v="18"/>
    <n v="4102640"/>
    <x v="18"/>
    <n v="1307"/>
    <s v="Trost Elem"/>
    <n v="420"/>
    <n v="251"/>
    <n v="0.59760000000000002"/>
  </r>
  <r>
    <x v="18"/>
    <n v="4102640"/>
    <x v="18"/>
    <n v="122"/>
    <s v="Knight Elem"/>
    <n v="348"/>
    <n v="155"/>
    <n v="0.44540000000000002"/>
  </r>
  <r>
    <x v="18"/>
    <n v="4102640"/>
    <x v="18"/>
    <n v="4435"/>
    <s v="Lee Elem"/>
    <n v="401"/>
    <n v="173"/>
    <n v="0.43140000000000001"/>
  </r>
  <r>
    <x v="18"/>
    <n v="4102640"/>
    <x v="18"/>
    <n v="92"/>
    <s v="Carus School"/>
    <n v="471"/>
    <n v="180"/>
    <n v="0.38219999999999998"/>
  </r>
  <r>
    <x v="18"/>
    <n v="4102640"/>
    <x v="18"/>
    <n v="4434"/>
    <s v="Baker Prairie Middle"/>
    <n v="613"/>
    <n v="233"/>
    <n v="0.38009999999999999"/>
  </r>
  <r>
    <x v="18"/>
    <n v="4102640"/>
    <x v="18"/>
    <n v="140"/>
    <s v="Canby High"/>
    <n v="1397"/>
    <n v="443"/>
    <n v="0.31709999999999999"/>
  </r>
  <r>
    <x v="18"/>
    <n v="4102640"/>
    <x v="18"/>
    <n v="124"/>
    <s v="Eccles Elem"/>
    <n v="455"/>
    <n v="126"/>
    <n v="0.27689999999999998"/>
  </r>
  <r>
    <x v="18"/>
    <n v="4102640"/>
    <x v="18"/>
    <n v="127"/>
    <s v="Ninety-One School"/>
    <n v="516"/>
    <n v="138"/>
    <n v="0.26740000000000003"/>
  </r>
  <r>
    <x v="19"/>
    <n v="4102780"/>
    <x v="19"/>
    <n v="719"/>
    <s v="Aumsville Elem"/>
    <n v="565"/>
    <n v="259"/>
    <n v="0.45839999999999997"/>
  </r>
  <r>
    <x v="19"/>
    <n v="4102780"/>
    <x v="19"/>
    <n v="810"/>
    <s v="Cascade Jr High"/>
    <n v="601"/>
    <n v="197"/>
    <n v="0.32779999999999998"/>
  </r>
  <r>
    <x v="19"/>
    <n v="4102780"/>
    <x v="19"/>
    <n v="5380"/>
    <s v="Cascade Opportunity Center"/>
    <n v="123"/>
    <n v="35"/>
    <n v="0.28460000000000002"/>
  </r>
  <r>
    <x v="19"/>
    <n v="4102780"/>
    <x v="19"/>
    <n v="811"/>
    <s v="Cascade Sr High"/>
    <n v="677"/>
    <n v="188"/>
    <n v="0.2777"/>
  </r>
  <r>
    <x v="19"/>
    <n v="4102780"/>
    <x v="19"/>
    <n v="790"/>
    <s v="Turner Elem"/>
    <n v="359"/>
    <n v="85"/>
    <n v="0.23680000000000001"/>
  </r>
  <r>
    <x v="19"/>
    <n v="4102780"/>
    <x v="19"/>
    <n v="806"/>
    <s v="Cloverdale Elem"/>
    <n v="158"/>
    <n v="31"/>
    <n v="0.19620000000000001"/>
  </r>
  <r>
    <x v="20"/>
    <n v="4102800"/>
    <x v="20"/>
    <n v="964"/>
    <s v="Patrick Lynch Elem"/>
    <n v="492"/>
    <n v="365"/>
    <n v="0.7419"/>
  </r>
  <r>
    <x v="20"/>
    <n v="4102800"/>
    <x v="20"/>
    <n v="959"/>
    <s v="Meadows Elementary"/>
    <n v="375"/>
    <n v="259"/>
    <n v="0.69069999999999998"/>
  </r>
  <r>
    <x v="20"/>
    <n v="4102800"/>
    <x v="20"/>
    <n v="960"/>
    <s v="Centennial Middle"/>
    <n v="906"/>
    <n v="577"/>
    <n v="0.63690000000000002"/>
  </r>
  <r>
    <x v="20"/>
    <n v="4102800"/>
    <x v="20"/>
    <n v="965"/>
    <s v="Powell Butte Elementary"/>
    <n v="533"/>
    <n v="336"/>
    <n v="0.63039999999999996"/>
  </r>
  <r>
    <x v="20"/>
    <n v="4102800"/>
    <x v="20"/>
    <n v="967"/>
    <s v="Centennial High"/>
    <n v="1670"/>
    <n v="1016"/>
    <n v="0.60840000000000005"/>
  </r>
  <r>
    <x v="20"/>
    <n v="4102800"/>
    <x v="20"/>
    <n v="963"/>
    <s v="Parklane Elem"/>
    <n v="375"/>
    <n v="228"/>
    <n v="0.60799999999999998"/>
  </r>
  <r>
    <x v="20"/>
    <n v="4102800"/>
    <x v="20"/>
    <n v="962"/>
    <s v="Oliver Elem"/>
    <n v="389"/>
    <n v="234"/>
    <n v="0.60150000000000003"/>
  </r>
  <r>
    <x v="20"/>
    <n v="4102800"/>
    <x v="20"/>
    <n v="966"/>
    <s v="Pleasant Valley Elem"/>
    <n v="425"/>
    <n v="186"/>
    <n v="0.43759999999999999"/>
  </r>
  <r>
    <x v="20"/>
    <n v="4102800"/>
    <x v="20"/>
    <n v="3649"/>
    <s v="Butler Creek Elem"/>
    <n v="600"/>
    <n v="252"/>
    <n v="0.42"/>
  </r>
  <r>
    <x v="21"/>
    <n v="4105760"/>
    <x v="21"/>
    <n v="231"/>
    <s v="Riley Creek Elem"/>
    <n v="328"/>
    <n v="196"/>
    <n v="0.59760000000000002"/>
  </r>
  <r>
    <x v="21"/>
    <n v="4105760"/>
    <x v="21"/>
    <n v="239"/>
    <s v="Gold Beach High"/>
    <n v="153"/>
    <n v="80"/>
    <n v="0.52290000000000003"/>
  </r>
  <r>
    <x v="22"/>
    <n v="4102910"/>
    <x v="22"/>
    <n v="1311"/>
    <s v="Central Linn Elem"/>
    <n v="188"/>
    <n v="45"/>
    <n v="0.2394"/>
  </r>
  <r>
    <x v="22"/>
    <n v="4102910"/>
    <x v="22"/>
    <n v="687"/>
    <s v="Central Linn High"/>
    <n v="312"/>
    <n v="65"/>
    <n v="0.20830000000000001"/>
  </r>
  <r>
    <x v="22"/>
    <n v="4102910"/>
    <x v="22"/>
    <n v="5605"/>
    <s v="Central Linn Online Academy"/>
    <n v="80"/>
    <n v="15"/>
    <n v="0.1875"/>
  </r>
  <r>
    <x v="23"/>
    <n v="4102940"/>
    <x v="23"/>
    <n v="384"/>
    <s v="Patrick Elem"/>
    <n v="281"/>
    <n v="219"/>
    <n v="0.77939999999999998"/>
  </r>
  <r>
    <x v="23"/>
    <n v="4102940"/>
    <x v="23"/>
    <n v="386"/>
    <s v="Sams Valley Elem"/>
    <n v="299"/>
    <n v="215"/>
    <n v="0.71909999999999996"/>
  </r>
  <r>
    <x v="23"/>
    <n v="4102940"/>
    <x v="23"/>
    <n v="383"/>
    <s v="Jewett Elem"/>
    <n v="653"/>
    <n v="375"/>
    <n v="0.57430000000000003"/>
  </r>
  <r>
    <x v="23"/>
    <n v="4102940"/>
    <x v="23"/>
    <n v="382"/>
    <s v="Central Point Elem"/>
    <n v="585"/>
    <n v="316"/>
    <n v="0.54020000000000001"/>
  </r>
  <r>
    <x v="23"/>
    <n v="4102940"/>
    <x v="23"/>
    <n v="4561"/>
    <s v="Crater Renaissance Academy"/>
    <n v="399"/>
    <n v="206"/>
    <n v="0.51629999999999998"/>
  </r>
  <r>
    <x v="23"/>
    <n v="4102940"/>
    <x v="23"/>
    <n v="388"/>
    <s v="Scenic Middle"/>
    <n v="845"/>
    <n v="398"/>
    <n v="0.47099999999999997"/>
  </r>
  <r>
    <x v="23"/>
    <n v="4102940"/>
    <x v="23"/>
    <n v="387"/>
    <s v="Hanby Middle"/>
    <n v="384"/>
    <n v="180"/>
    <n v="0.46879999999999999"/>
  </r>
  <r>
    <x v="23"/>
    <n v="4102940"/>
    <x v="23"/>
    <n v="4557"/>
    <s v="Crater Academy of Health and Public Services"/>
    <n v="414"/>
    <n v="163"/>
    <n v="0.39369999999999999"/>
  </r>
  <r>
    <x v="23"/>
    <n v="4102940"/>
    <x v="23"/>
    <n v="385"/>
    <s v="Richardson Elem"/>
    <n v="597"/>
    <n v="221"/>
    <n v="0.37019999999999997"/>
  </r>
  <r>
    <x v="23"/>
    <n v="4102940"/>
    <x v="23"/>
    <n v="4559"/>
    <s v="Crater School of Business Innovation and Science"/>
    <n v="403"/>
    <n v="119"/>
    <n v="0.29530000000000001"/>
  </r>
  <r>
    <x v="24"/>
    <n v="4102840"/>
    <x v="24"/>
    <n v="998"/>
    <s v="Independence Elem"/>
    <n v="419"/>
    <n v="370"/>
    <n v="0.8831"/>
  </r>
  <r>
    <x v="24"/>
    <n v="4102840"/>
    <x v="24"/>
    <n v="3464"/>
    <s v="Ash Creek Elem"/>
    <n v="547"/>
    <n v="381"/>
    <n v="0.69650000000000001"/>
  </r>
  <r>
    <x v="24"/>
    <n v="4102840"/>
    <x v="24"/>
    <n v="1001"/>
    <s v="Talmadge Middle"/>
    <n v="757"/>
    <n v="510"/>
    <n v="0.67369999999999997"/>
  </r>
  <r>
    <x v="24"/>
    <n v="4102840"/>
    <x v="24"/>
    <n v="999"/>
    <s v="Monmouth Elem"/>
    <n v="545"/>
    <n v="341"/>
    <n v="0.62570000000000003"/>
  </r>
  <r>
    <x v="24"/>
    <n v="4102840"/>
    <x v="24"/>
    <n v="1002"/>
    <s v="Central High"/>
    <n v="1063"/>
    <n v="548"/>
    <n v="0.51549999999999996"/>
  </r>
  <r>
    <x v="25"/>
    <n v="4103260"/>
    <x v="25"/>
    <n v="163"/>
    <s v="Clatskanie Elem"/>
    <n v="370"/>
    <n v="174"/>
    <n v="0.4703"/>
  </r>
  <r>
    <x v="25"/>
    <n v="4103260"/>
    <x v="25"/>
    <n v="168"/>
    <s v="Clatskanie Middle/High"/>
    <n v="288"/>
    <n v="129"/>
    <n v="0.44790000000000002"/>
  </r>
  <r>
    <x v="26"/>
    <n v="4103270"/>
    <x v="26"/>
    <n v="103"/>
    <s v="Colton Elem"/>
    <n v="187"/>
    <n v="78"/>
    <n v="0.41710000000000003"/>
  </r>
  <r>
    <x v="26"/>
    <n v="4103270"/>
    <x v="26"/>
    <n v="1248"/>
    <s v="Colton Middle"/>
    <n v="138"/>
    <n v="40"/>
    <n v="0.28989999999999999"/>
  </r>
  <r>
    <x v="26"/>
    <n v="4103270"/>
    <x v="26"/>
    <n v="104"/>
    <s v="Colton High"/>
    <n v="199"/>
    <n v="55"/>
    <n v="0.27639999999999998"/>
  </r>
  <r>
    <x v="27"/>
    <n v="4103330"/>
    <x v="27"/>
    <n v="325"/>
    <s v="Condon Elem"/>
    <n v="98"/>
    <n v="38"/>
    <n v="0.38779999999999998"/>
  </r>
  <r>
    <x v="27"/>
    <n v="4103330"/>
    <x v="27"/>
    <n v="326"/>
    <s v="Condon High"/>
    <n v="35"/>
    <n v="7"/>
    <n v="0.2"/>
  </r>
  <r>
    <x v="28"/>
    <n v="4103660"/>
    <x v="28"/>
    <n v="196"/>
    <s v="Madison Elem"/>
    <n v="370"/>
    <n v="278"/>
    <n v="0.75139999999999996"/>
  </r>
  <r>
    <x v="28"/>
    <n v="4103660"/>
    <x v="28"/>
    <n v="199"/>
    <s v="Sunset School"/>
    <n v="440"/>
    <n v="329"/>
    <n v="0.74770000000000003"/>
  </r>
  <r>
    <x v="28"/>
    <n v="4103660"/>
    <x v="28"/>
    <n v="192"/>
    <s v="Eastside School"/>
    <n v="370"/>
    <n v="213"/>
    <n v="0.57569999999999999"/>
  </r>
  <r>
    <x v="28"/>
    <n v="4103660"/>
    <x v="28"/>
    <n v="3227"/>
    <s v="Destinations Academy"/>
    <n v="56"/>
    <n v="30"/>
    <n v="0.53569999999999995"/>
  </r>
  <r>
    <x v="28"/>
    <n v="4103660"/>
    <x v="28"/>
    <n v="201"/>
    <s v="Marshfield Sr High"/>
    <n v="981"/>
    <n v="525"/>
    <n v="0.53520000000000001"/>
  </r>
  <r>
    <x v="28"/>
    <n v="4103660"/>
    <x v="28"/>
    <n v="197"/>
    <s v="Millicoma School"/>
    <n v="440"/>
    <n v="232"/>
    <n v="0.52729999999999999"/>
  </r>
  <r>
    <x v="28"/>
    <n v="4103660"/>
    <x v="28"/>
    <n v="5496"/>
    <s v="Marshfield Junior High"/>
    <n v="160"/>
    <n v="82"/>
    <n v="0.51249999999999996"/>
  </r>
  <r>
    <x v="28"/>
    <n v="4103660"/>
    <x v="28"/>
    <n v="4079"/>
    <s v="Resource Link Charter School"/>
    <n v="78"/>
    <n v="38"/>
    <n v="0.48720000000000002"/>
  </r>
  <r>
    <x v="28"/>
    <n v="4103660"/>
    <x v="28"/>
    <n v="3615"/>
    <s v="Lighthouse Charter"/>
    <n v="212"/>
    <n v="72"/>
    <n v="0.33960000000000001"/>
  </r>
  <r>
    <x v="29"/>
    <n v="4103390"/>
    <x v="29"/>
    <n v="5498"/>
    <s v="Winter Lakes Elementary"/>
    <n v="128"/>
    <n v="60"/>
    <n v="0.46879999999999999"/>
  </r>
  <r>
    <x v="29"/>
    <n v="4103390"/>
    <x v="29"/>
    <n v="189"/>
    <s v="Lincoln School of Early Learning"/>
    <n v="151"/>
    <n v="66"/>
    <n v="0.43709999999999999"/>
  </r>
  <r>
    <x v="29"/>
    <n v="4103390"/>
    <x v="29"/>
    <n v="4857"/>
    <s v="Winter Lakes High"/>
    <n v="321"/>
    <n v="131"/>
    <n v="0.40810000000000002"/>
  </r>
  <r>
    <x v="29"/>
    <n v="4103390"/>
    <x v="29"/>
    <n v="4025"/>
    <s v="Coquille Valley Elementary"/>
    <n v="353"/>
    <n v="141"/>
    <n v="0.39939999999999998"/>
  </r>
  <r>
    <x v="29"/>
    <n v="4103390"/>
    <x v="29"/>
    <n v="191"/>
    <s v="Coquille Junior Senior High"/>
    <n v="370"/>
    <n v="107"/>
    <n v="0.28920000000000001"/>
  </r>
  <r>
    <x v="30"/>
    <n v="4103420"/>
    <x v="30"/>
    <n v="4592"/>
    <s v="Corbett School"/>
    <n v="1078"/>
    <n v="247"/>
    <n v="0.2291"/>
  </r>
  <r>
    <x v="31"/>
    <n v="4103480"/>
    <x v="31"/>
    <n v="30"/>
    <s v="Garfield Elem"/>
    <n v="448"/>
    <n v="260"/>
    <n v="0.58040000000000003"/>
  </r>
  <r>
    <x v="31"/>
    <n v="4103480"/>
    <x v="31"/>
    <n v="39"/>
    <s v="Wildcat Elem"/>
    <n v="414"/>
    <n v="231"/>
    <n v="0.55800000000000005"/>
  </r>
  <r>
    <x v="31"/>
    <n v="4103480"/>
    <x v="31"/>
    <n v="36"/>
    <s v="Lincoln Elem"/>
    <n v="376"/>
    <n v="179"/>
    <n v="0.47610000000000002"/>
  </r>
  <r>
    <x v="31"/>
    <n v="4103480"/>
    <x v="31"/>
    <n v="38"/>
    <s v="Linus Pauling Middle"/>
    <n v="798"/>
    <n v="355"/>
    <n v="0.44490000000000002"/>
  </r>
  <r>
    <x v="31"/>
    <n v="4103480"/>
    <x v="31"/>
    <n v="37"/>
    <s v="Mt View Elem"/>
    <n v="291"/>
    <n v="126"/>
    <n v="0.433"/>
  </r>
  <r>
    <x v="31"/>
    <n v="4103480"/>
    <x v="31"/>
    <n v="40"/>
    <s v="Corvallis High"/>
    <n v="1210"/>
    <n v="477"/>
    <n v="0.39419999999999999"/>
  </r>
  <r>
    <x v="31"/>
    <n v="4103480"/>
    <x v="31"/>
    <n v="28"/>
    <s v="Cheldelin Middle"/>
    <n v="618"/>
    <n v="182"/>
    <n v="0.29449999999999998"/>
  </r>
  <r>
    <x v="31"/>
    <n v="4103480"/>
    <x v="31"/>
    <n v="35"/>
    <s v="Jaguar Elem"/>
    <n v="346"/>
    <n v="95"/>
    <n v="0.27460000000000001"/>
  </r>
  <r>
    <x v="31"/>
    <n v="4103480"/>
    <x v="31"/>
    <n v="27"/>
    <s v="Adams Elem"/>
    <n v="431"/>
    <n v="107"/>
    <n v="0.24829999999999999"/>
  </r>
  <r>
    <x v="31"/>
    <n v="4103480"/>
    <x v="31"/>
    <n v="41"/>
    <s v="Crescent Valley High"/>
    <n v="914"/>
    <n v="219"/>
    <n v="0.23960000000000001"/>
  </r>
  <r>
    <x v="31"/>
    <n v="4103480"/>
    <x v="31"/>
    <n v="1322"/>
    <s v="Franklin School"/>
    <n v="318"/>
    <n v="67"/>
    <n v="0.2107"/>
  </r>
  <r>
    <x v="31"/>
    <n v="4103480"/>
    <x v="31"/>
    <n v="4637"/>
    <s v="Muddy Creek Charter School"/>
    <n v="124"/>
    <n v="24"/>
    <n v="0.19350000000000001"/>
  </r>
  <r>
    <x v="31"/>
    <n v="4103480"/>
    <x v="31"/>
    <n v="33"/>
    <s v="Husky Elem"/>
    <n v="383"/>
    <n v="62"/>
    <n v="0.16189999999999999"/>
  </r>
  <r>
    <x v="32"/>
    <n v="4103540"/>
    <x v="32"/>
    <n v="3434"/>
    <s v="Cove Charter School"/>
    <n v="287"/>
    <n v="112"/>
    <n v="0.39019999999999999"/>
  </r>
  <r>
    <x v="33"/>
    <n v="4103690"/>
    <x v="33"/>
    <n v="570"/>
    <s v="Creslane Elem"/>
    <n v="504"/>
    <n v="278"/>
    <n v="0.55159999999999998"/>
  </r>
  <r>
    <x v="33"/>
    <n v="4103690"/>
    <x v="33"/>
    <n v="571"/>
    <s v="Creswell Middle"/>
    <n v="279"/>
    <n v="151"/>
    <n v="0.54120000000000001"/>
  </r>
  <r>
    <x v="33"/>
    <n v="4103690"/>
    <x v="33"/>
    <n v="572"/>
    <s v="Creswell High"/>
    <n v="358"/>
    <n v="0"/>
    <n v="0"/>
  </r>
  <r>
    <x v="34"/>
    <n v="4103720"/>
    <x v="34"/>
    <n v="4392"/>
    <s v="Pioneer Secondary Alternative High"/>
    <n v="115"/>
    <n v="62"/>
    <n v="0.53910000000000002"/>
  </r>
  <r>
    <x v="34"/>
    <n v="4103720"/>
    <x v="34"/>
    <n v="219"/>
    <s v="Crooked River Elem"/>
    <n v="582"/>
    <n v="288"/>
    <n v="0.49480000000000002"/>
  </r>
  <r>
    <x v="34"/>
    <n v="4103720"/>
    <x v="34"/>
    <n v="5302"/>
    <s v="Barnes Butte Elem"/>
    <n v="670"/>
    <n v="328"/>
    <n v="0.48959999999999998"/>
  </r>
  <r>
    <x v="34"/>
    <n v="4103720"/>
    <x v="34"/>
    <n v="224"/>
    <s v="Crook County Middle"/>
    <n v="792"/>
    <n v="374"/>
    <n v="0.47220000000000001"/>
  </r>
  <r>
    <x v="34"/>
    <n v="4103720"/>
    <x v="34"/>
    <n v="5489"/>
    <s v="Steins Pillar Elementary"/>
    <n v="209"/>
    <n v="86"/>
    <n v="0.41149999999999998"/>
  </r>
  <r>
    <x v="34"/>
    <n v="4103720"/>
    <x v="34"/>
    <n v="225"/>
    <s v="Crook County High"/>
    <n v="847"/>
    <n v="317"/>
    <n v="0.37430000000000002"/>
  </r>
  <r>
    <x v="34"/>
    <n v="4103720"/>
    <x v="34"/>
    <n v="223"/>
    <s v="Powell Butte Community Charter"/>
    <n v="209"/>
    <n v="61"/>
    <n v="0.29189999999999999"/>
  </r>
  <r>
    <x v="34"/>
    <n v="4103720"/>
    <x v="34"/>
    <n v="222"/>
    <s v="Paulina School"/>
    <n v="19"/>
    <n v="2"/>
    <n v="0.1053"/>
  </r>
  <r>
    <x v="34"/>
    <n v="4103720"/>
    <x v="34"/>
    <n v="265"/>
    <s v="Brothers Elem"/>
    <n v="14"/>
    <n v="0"/>
    <n v="0"/>
  </r>
  <r>
    <x v="35"/>
    <n v="4103780"/>
    <x v="35"/>
    <n v="592"/>
    <s v="Crow Middle/High"/>
    <n v="116"/>
    <n v="33"/>
    <n v="0.28449999999999998"/>
  </r>
  <r>
    <x v="35"/>
    <n v="4103780"/>
    <x v="35"/>
    <n v="589"/>
    <s v="Applegate Elem"/>
    <n v="132"/>
    <n v="33"/>
    <n v="0.25"/>
  </r>
  <r>
    <x v="36"/>
    <n v="4103840"/>
    <x v="36"/>
    <n v="1295"/>
    <s v="Culver Middle"/>
    <n v="166"/>
    <n v="103"/>
    <n v="0.62050000000000005"/>
  </r>
  <r>
    <x v="36"/>
    <n v="4103840"/>
    <x v="36"/>
    <n v="425"/>
    <s v="Culver Elem"/>
    <n v="287"/>
    <n v="164"/>
    <n v="0.57140000000000002"/>
  </r>
  <r>
    <x v="36"/>
    <n v="4103840"/>
    <x v="36"/>
    <n v="426"/>
    <s v="Culver High"/>
    <n v="204"/>
    <n v="104"/>
    <n v="0.50980000000000003"/>
  </r>
  <r>
    <x v="37"/>
    <n v="4103860"/>
    <x v="37"/>
    <n v="989"/>
    <s v="Lyle Elem"/>
    <n v="325"/>
    <n v="140"/>
    <n v="0.43080000000000002"/>
  </r>
  <r>
    <x v="37"/>
    <n v="4103860"/>
    <x v="37"/>
    <n v="994"/>
    <s v="LaCreole Middle"/>
    <n v="632"/>
    <n v="251"/>
    <n v="0.3972"/>
  </r>
  <r>
    <x v="37"/>
    <n v="4103860"/>
    <x v="37"/>
    <n v="990"/>
    <s v="Oakdale Heights Elem"/>
    <n v="351"/>
    <n v="138"/>
    <n v="0.39319999999999999"/>
  </r>
  <r>
    <x v="37"/>
    <n v="4103860"/>
    <x v="37"/>
    <n v="993"/>
    <s v="Whitworth Elem"/>
    <n v="378"/>
    <n v="147"/>
    <n v="0.38890000000000002"/>
  </r>
  <r>
    <x v="37"/>
    <n v="4103860"/>
    <x v="37"/>
    <n v="3461"/>
    <s v="Luckiamute Valley Charter School"/>
    <n v="201"/>
    <n v="57"/>
    <n v="0.28360000000000002"/>
  </r>
  <r>
    <x v="37"/>
    <n v="4103860"/>
    <x v="37"/>
    <n v="995"/>
    <s v="Dallas High"/>
    <n v="885"/>
    <n v="236"/>
    <n v="0.26669999999999999"/>
  </r>
  <r>
    <x v="37"/>
    <n v="4103860"/>
    <x v="37"/>
    <n v="5298"/>
    <s v="Dallas Community Charter"/>
    <n v="211"/>
    <n v="6"/>
    <n v="2.8400000000000002E-2"/>
  </r>
  <r>
    <x v="38"/>
    <n v="4103940"/>
    <x v="38"/>
    <n v="975"/>
    <s v="Lincoln Park Elem"/>
    <n v="645"/>
    <n v="414"/>
    <n v="0.64190000000000003"/>
  </r>
  <r>
    <x v="38"/>
    <n v="4103940"/>
    <x v="38"/>
    <n v="977"/>
    <s v="Mill Park Elem"/>
    <n v="495"/>
    <n v="313"/>
    <n v="0.63229999999999997"/>
  </r>
  <r>
    <x v="38"/>
    <n v="4103940"/>
    <x v="38"/>
    <n v="979"/>
    <s v="West Powellhurst Elem"/>
    <n v="403"/>
    <n v="244"/>
    <n v="0.60550000000000004"/>
  </r>
  <r>
    <x v="38"/>
    <n v="4103940"/>
    <x v="38"/>
    <n v="974"/>
    <s v="Gilbert Park Elem"/>
    <n v="528"/>
    <n v="290"/>
    <n v="0.54920000000000002"/>
  </r>
  <r>
    <x v="38"/>
    <n v="4103940"/>
    <x v="38"/>
    <n v="4232"/>
    <s v="Ron Russell Middle"/>
    <n v="883"/>
    <n v="456"/>
    <n v="0.51639999999999997"/>
  </r>
  <r>
    <x v="38"/>
    <n v="4103940"/>
    <x v="38"/>
    <n v="973"/>
    <s v="Gilbert Heights Elem"/>
    <n v="560"/>
    <n v="284"/>
    <n v="0.5071"/>
  </r>
  <r>
    <x v="38"/>
    <n v="4103940"/>
    <x v="38"/>
    <n v="3525"/>
    <s v="Earl Boyles Elem"/>
    <n v="340"/>
    <n v="170"/>
    <n v="0.5"/>
  </r>
  <r>
    <x v="38"/>
    <n v="4103940"/>
    <x v="38"/>
    <n v="978"/>
    <s v="Ventura Park Elem"/>
    <n v="407"/>
    <n v="203"/>
    <n v="0.49880000000000002"/>
  </r>
  <r>
    <x v="38"/>
    <n v="4103940"/>
    <x v="38"/>
    <n v="976"/>
    <s v="Menlo Park Elem"/>
    <n v="474"/>
    <n v="229"/>
    <n v="0.48309999999999997"/>
  </r>
  <r>
    <x v="38"/>
    <n v="4103940"/>
    <x v="38"/>
    <n v="972"/>
    <s v="Cherry Park Elem"/>
    <n v="416"/>
    <n v="190"/>
    <n v="0.45669999999999999"/>
  </r>
  <r>
    <x v="38"/>
    <n v="4103940"/>
    <x v="38"/>
    <n v="981"/>
    <s v="Floyd Light Middle"/>
    <n v="727"/>
    <n v="326"/>
    <n v="0.44840000000000002"/>
  </r>
  <r>
    <x v="38"/>
    <n v="4103940"/>
    <x v="38"/>
    <n v="980"/>
    <s v="Alice Ott Middle"/>
    <n v="708"/>
    <n v="316"/>
    <n v="0.44629999999999997"/>
  </r>
  <r>
    <x v="38"/>
    <n v="4103940"/>
    <x v="38"/>
    <n v="983"/>
    <s v="David Douglas High"/>
    <n v="2724"/>
    <n v="1094"/>
    <n v="0.40160000000000001"/>
  </r>
  <r>
    <x v="38"/>
    <n v="4103940"/>
    <x v="38"/>
    <n v="3580"/>
    <s v="Arthur Academy (Charter)"/>
    <n v="164"/>
    <n v="52"/>
    <n v="0.31709999999999999"/>
  </r>
  <r>
    <x v="39"/>
    <n v="4103990"/>
    <x v="39"/>
    <n v="1211"/>
    <s v="Dayton Grade"/>
    <n v="378"/>
    <n v="275"/>
    <n v="0.72750000000000004"/>
  </r>
  <r>
    <x v="39"/>
    <n v="4103990"/>
    <x v="39"/>
    <n v="1291"/>
    <s v="Dayton Jr High"/>
    <n v="243"/>
    <n v="102"/>
    <n v="0.41980000000000001"/>
  </r>
  <r>
    <x v="39"/>
    <n v="4103990"/>
    <x v="39"/>
    <n v="1212"/>
    <s v="Dayton High"/>
    <n v="350"/>
    <n v="104"/>
    <n v="0.29709999999999998"/>
  </r>
  <r>
    <x v="40"/>
    <n v="4104020"/>
    <x v="40"/>
    <n v="3353"/>
    <s v="Dayville School"/>
    <n v="65"/>
    <n v="33"/>
    <n v="0.50770000000000004"/>
  </r>
  <r>
    <x v="41"/>
    <n v="4103960"/>
    <x v="41"/>
    <n v="3348"/>
    <s v="Days Creek Charter School"/>
    <n v="198"/>
    <n v="150"/>
    <n v="0.75760000000000005"/>
  </r>
  <r>
    <x v="42"/>
    <n v="4110710"/>
    <x v="42"/>
    <n v="270"/>
    <s v="Fir Grove Elem"/>
    <n v="297"/>
    <n v="214"/>
    <n v="0.72050000000000003"/>
  </r>
  <r>
    <x v="42"/>
    <n v="4110710"/>
    <x v="42"/>
    <n v="276"/>
    <s v="Sunnyslope Elem"/>
    <n v="270"/>
    <n v="190"/>
    <n v="0.70369999999999999"/>
  </r>
  <r>
    <x v="42"/>
    <n v="4110710"/>
    <x v="42"/>
    <n v="269"/>
    <s v="Eastwood Elem"/>
    <n v="403"/>
    <n v="262"/>
    <n v="0.65010000000000001"/>
  </r>
  <r>
    <x v="42"/>
    <n v="4110710"/>
    <x v="42"/>
    <n v="277"/>
    <s v="Winchester Elem"/>
    <n v="333"/>
    <n v="207"/>
    <n v="0.62160000000000004"/>
  </r>
  <r>
    <x v="42"/>
    <n v="4110710"/>
    <x v="42"/>
    <n v="271"/>
    <s v="Fullerton IV Elem"/>
    <n v="348"/>
    <n v="215"/>
    <n v="0.61780000000000002"/>
  </r>
  <r>
    <x v="42"/>
    <n v="4110710"/>
    <x v="42"/>
    <n v="272"/>
    <s v="Green Elem"/>
    <n v="285"/>
    <n v="162"/>
    <n v="0.56840000000000002"/>
  </r>
  <r>
    <x v="42"/>
    <n v="4110710"/>
    <x v="42"/>
    <n v="279"/>
    <s v="Joseph Lane Middle"/>
    <n v="702"/>
    <n v="378"/>
    <n v="0.53849999999999998"/>
  </r>
  <r>
    <x v="42"/>
    <n v="4110710"/>
    <x v="42"/>
    <n v="278"/>
    <s v="John C Fremont Middle"/>
    <n v="750"/>
    <n v="396"/>
    <n v="0.52800000000000002"/>
  </r>
  <r>
    <x v="42"/>
    <n v="4110710"/>
    <x v="42"/>
    <n v="280"/>
    <s v="Roseburg High"/>
    <n v="1563"/>
    <n v="629"/>
    <n v="0.40239999999999998"/>
  </r>
  <r>
    <x v="42"/>
    <n v="4110710"/>
    <x v="42"/>
    <n v="273"/>
    <s v="Hucrest Elem"/>
    <n v="467"/>
    <n v="153"/>
    <n v="0.3276"/>
  </r>
  <r>
    <x v="42"/>
    <n v="4110710"/>
    <x v="42"/>
    <n v="274"/>
    <s v="Melrose Elem"/>
    <n v="344"/>
    <n v="83"/>
    <n v="0.24129999999999999"/>
  </r>
  <r>
    <x v="42"/>
    <n v="4110710"/>
    <x v="42"/>
    <n v="4391"/>
    <s v="Phoenix School"/>
    <n v="197"/>
    <n v="0"/>
    <n v="0"/>
  </r>
  <r>
    <x v="43"/>
    <n v="4104410"/>
    <x v="43"/>
    <n v="3402"/>
    <s v="Dufur School"/>
    <n v="344"/>
    <n v="221"/>
    <n v="0.64239999999999997"/>
  </r>
  <r>
    <x v="44"/>
    <n v="4104500"/>
    <x v="44"/>
    <n v="4021"/>
    <s v="White Mountain Middle"/>
    <n v="368"/>
    <n v="348"/>
    <n v="0.94569999999999999"/>
  </r>
  <r>
    <x v="44"/>
    <n v="4104500"/>
    <x v="44"/>
    <n v="394"/>
    <s v="Table Rock Elem"/>
    <n v="812"/>
    <n v="739"/>
    <n v="0.91010000000000002"/>
  </r>
  <r>
    <x v="44"/>
    <n v="4104500"/>
    <x v="44"/>
    <n v="4378"/>
    <s v="URCEO-Upper Rogue Ctr for Ed Opportunities"/>
    <n v="65"/>
    <n v="51"/>
    <n v="0.78459999999999996"/>
  </r>
  <r>
    <x v="44"/>
    <n v="4104500"/>
    <x v="44"/>
    <n v="393"/>
    <s v="Shady Cove School"/>
    <n v="250"/>
    <n v="192"/>
    <n v="0.76800000000000002"/>
  </r>
  <r>
    <x v="44"/>
    <n v="4104500"/>
    <x v="44"/>
    <n v="390"/>
    <s v="Hillside Elem"/>
    <n v="476"/>
    <n v="312"/>
    <n v="0.65549999999999997"/>
  </r>
  <r>
    <x v="44"/>
    <n v="4104500"/>
    <x v="44"/>
    <n v="5251"/>
    <s v="Crater Lake Academy"/>
    <n v="323"/>
    <n v="203"/>
    <n v="0.62849999999999995"/>
  </r>
  <r>
    <x v="44"/>
    <n v="4104500"/>
    <x v="44"/>
    <n v="397"/>
    <s v="Eagle Point High"/>
    <n v="1014"/>
    <n v="613"/>
    <n v="0.60450000000000004"/>
  </r>
  <r>
    <x v="44"/>
    <n v="4104500"/>
    <x v="44"/>
    <n v="4020"/>
    <s v="Eagle Rock Elem"/>
    <n v="323"/>
    <n v="181"/>
    <n v="0.56040000000000001"/>
  </r>
  <r>
    <x v="44"/>
    <n v="4104500"/>
    <x v="44"/>
    <n v="396"/>
    <s v="Eagle Point Middle"/>
    <n v="443"/>
    <n v="235"/>
    <n v="0.53049999999999997"/>
  </r>
  <r>
    <x v="44"/>
    <n v="4104500"/>
    <x v="44"/>
    <n v="3147"/>
    <s v="Lake Creek Learning Ctr"/>
    <n v="63"/>
    <n v="27"/>
    <n v="0.42859999999999998"/>
  </r>
  <r>
    <x v="44"/>
    <n v="4104500"/>
    <x v="44"/>
    <n v="5572"/>
    <s v="Kids Unlimited Academy White City"/>
    <n v="22"/>
    <n v="0"/>
    <n v="0"/>
  </r>
  <r>
    <x v="45"/>
    <n v="4104530"/>
    <x v="45"/>
    <n v="3433"/>
    <s v="Echo School"/>
    <n v="289"/>
    <n v="127"/>
    <n v="0.43940000000000001"/>
  </r>
  <r>
    <x v="46"/>
    <n v="4104590"/>
    <x v="46"/>
    <n v="1083"/>
    <s v="Elgin High"/>
    <n v="194"/>
    <n v="139"/>
    <n v="0.71650000000000003"/>
  </r>
  <r>
    <x v="46"/>
    <n v="4104590"/>
    <x v="46"/>
    <n v="1082"/>
    <s v="Stella Mayfield Elem"/>
    <n v="241"/>
    <n v="151"/>
    <n v="0.62660000000000005"/>
  </r>
  <r>
    <x v="47"/>
    <n v="4104620"/>
    <x v="47"/>
    <n v="302"/>
    <s v="Elkton Charter School"/>
    <n v="231"/>
    <n v="105"/>
    <n v="0.45450000000000002"/>
  </r>
  <r>
    <x v="48"/>
    <n v="4105080"/>
    <x v="48"/>
    <n v="1090"/>
    <s v="Enterprise Elem"/>
    <n v="207"/>
    <n v="73"/>
    <n v="0.35270000000000001"/>
  </r>
  <r>
    <x v="48"/>
    <n v="4105080"/>
    <x v="48"/>
    <n v="1091"/>
    <s v="Enterprise High"/>
    <n v="205"/>
    <n v="71"/>
    <n v="0.3463"/>
  </r>
  <r>
    <x v="49"/>
    <n v="4104700"/>
    <x v="49"/>
    <n v="132"/>
    <s v="River Mill Elem"/>
    <n v="452"/>
    <n v="233"/>
    <n v="0.51549999999999996"/>
  </r>
  <r>
    <x v="49"/>
    <n v="4104700"/>
    <x v="49"/>
    <n v="134"/>
    <s v="Estacada Middle"/>
    <n v="437"/>
    <n v="220"/>
    <n v="0.50339999999999996"/>
  </r>
  <r>
    <x v="49"/>
    <n v="4104700"/>
    <x v="49"/>
    <n v="135"/>
    <s v="Estacada High"/>
    <n v="516"/>
    <n v="256"/>
    <n v="0.49609999999999999"/>
  </r>
  <r>
    <x v="49"/>
    <n v="4104700"/>
    <x v="49"/>
    <n v="131"/>
    <s v="Clackamas River Elem"/>
    <n v="439"/>
    <n v="193"/>
    <n v="0.43959999999999999"/>
  </r>
  <r>
    <x v="49"/>
    <n v="4104700"/>
    <x v="49"/>
    <n v="4670"/>
    <s v="Summit Learning Charter"/>
    <n v="1451"/>
    <n v="146"/>
    <n v="0.10059999999999999"/>
  </r>
  <r>
    <x v="50"/>
    <n v="4104740"/>
    <x v="50"/>
    <n v="4146"/>
    <s v="CÃ©sar E ChÃ¡vez Elem"/>
    <n v="431"/>
    <n v="369"/>
    <n v="0.85609999999999997"/>
  </r>
  <r>
    <x v="50"/>
    <n v="4104740"/>
    <x v="50"/>
    <n v="515"/>
    <s v="Howard Elem"/>
    <n v="495"/>
    <n v="412"/>
    <n v="0.83230000000000004"/>
  </r>
  <r>
    <x v="50"/>
    <n v="4104740"/>
    <x v="50"/>
    <n v="4157"/>
    <s v="Bertha Holt Elem"/>
    <n v="513"/>
    <n v="331"/>
    <n v="0.6452"/>
  </r>
  <r>
    <x v="50"/>
    <n v="4104740"/>
    <x v="50"/>
    <n v="522"/>
    <s v="McCornack Elem"/>
    <n v="325"/>
    <n v="206"/>
    <n v="0.63380000000000003"/>
  </r>
  <r>
    <x v="50"/>
    <n v="4104740"/>
    <x v="50"/>
    <n v="4554"/>
    <s v="Arts and Technology Academy at Jefferson"/>
    <n v="445"/>
    <n v="276"/>
    <n v="0.62019999999999997"/>
  </r>
  <r>
    <x v="50"/>
    <n v="4104740"/>
    <x v="50"/>
    <n v="537"/>
    <s v="Eugene Education Options"/>
    <n v="99"/>
    <n v="59"/>
    <n v="0.59599999999999997"/>
  </r>
  <r>
    <x v="50"/>
    <n v="4104740"/>
    <x v="50"/>
    <n v="525"/>
    <s v="River Road Elem"/>
    <n v="429"/>
    <n v="249"/>
    <n v="0.58040000000000003"/>
  </r>
  <r>
    <x v="50"/>
    <n v="4104740"/>
    <x v="50"/>
    <n v="3229"/>
    <s v="Village School"/>
    <n v="142"/>
    <n v="80"/>
    <n v="0.56340000000000001"/>
  </r>
  <r>
    <x v="50"/>
    <n v="4104740"/>
    <x v="50"/>
    <n v="518"/>
    <s v="Colin Kelly Middle"/>
    <n v="454"/>
    <n v="244"/>
    <n v="0.53739999999999999"/>
  </r>
  <r>
    <x v="50"/>
    <n v="4104740"/>
    <x v="50"/>
    <n v="520"/>
    <s v="James Madison Middle"/>
    <n v="429"/>
    <n v="230"/>
    <n v="0.53610000000000002"/>
  </r>
  <r>
    <x v="50"/>
    <n v="4104740"/>
    <x v="50"/>
    <n v="519"/>
    <s v="John F Kennedy Middle"/>
    <n v="381"/>
    <n v="179"/>
    <n v="0.4698"/>
  </r>
  <r>
    <x v="50"/>
    <n v="4104740"/>
    <x v="50"/>
    <n v="536"/>
    <s v="North Eugene High"/>
    <n v="1001"/>
    <n v="455"/>
    <n v="0.45450000000000002"/>
  </r>
  <r>
    <x v="50"/>
    <n v="4104740"/>
    <x v="50"/>
    <n v="1339"/>
    <s v="Family School"/>
    <n v="152"/>
    <n v="69"/>
    <n v="0.45390000000000003"/>
  </r>
  <r>
    <x v="50"/>
    <n v="4104740"/>
    <x v="50"/>
    <n v="504"/>
    <s v="Awbrey Park Elem"/>
    <n v="441"/>
    <n v="199"/>
    <n v="0.45119999999999999"/>
  </r>
  <r>
    <x v="50"/>
    <n v="4104740"/>
    <x v="50"/>
    <n v="4739"/>
    <s v="Camas Ridge Community Elem"/>
    <n v="355"/>
    <n v="158"/>
    <n v="0.4451"/>
  </r>
  <r>
    <x v="50"/>
    <n v="4104740"/>
    <x v="50"/>
    <n v="529"/>
    <s v="Spring Creek Elem"/>
    <n v="303"/>
    <n v="132"/>
    <n v="0.43559999999999999"/>
  </r>
  <r>
    <x v="50"/>
    <n v="4104740"/>
    <x v="50"/>
    <n v="534"/>
    <s v="Willagillespie Elem"/>
    <n v="523"/>
    <n v="225"/>
    <n v="0.43020000000000003"/>
  </r>
  <r>
    <x v="50"/>
    <n v="4104740"/>
    <x v="50"/>
    <n v="524"/>
    <s v="James Monroe Middle"/>
    <n v="563"/>
    <n v="234"/>
    <n v="0.41560000000000002"/>
  </r>
  <r>
    <x v="50"/>
    <n v="4104740"/>
    <x v="50"/>
    <n v="503"/>
    <s v="Adams Elem"/>
    <n v="478"/>
    <n v="196"/>
    <n v="0.41"/>
  </r>
  <r>
    <x v="50"/>
    <n v="4104740"/>
    <x v="50"/>
    <n v="530"/>
    <s v="Twin Oaks Elem"/>
    <n v="228"/>
    <n v="92"/>
    <n v="0.40350000000000003"/>
  </r>
  <r>
    <x v="50"/>
    <n v="4104740"/>
    <x v="50"/>
    <n v="510"/>
    <s v="Edison Elem"/>
    <n v="316"/>
    <n v="124"/>
    <n v="0.39240000000000003"/>
  </r>
  <r>
    <x v="50"/>
    <n v="4104740"/>
    <x v="50"/>
    <n v="540"/>
    <s v="Winston Churchill High"/>
    <n v="1084"/>
    <n v="406"/>
    <n v="0.3745"/>
  </r>
  <r>
    <x v="50"/>
    <n v="4104740"/>
    <x v="50"/>
    <n v="1241"/>
    <s v="Buena Vista Spanish Immersion School"/>
    <n v="452"/>
    <n v="143"/>
    <n v="0.31640000000000001"/>
  </r>
  <r>
    <x v="50"/>
    <n v="4104740"/>
    <x v="50"/>
    <n v="506"/>
    <s v="Cal Young Middle"/>
    <n v="535"/>
    <n v="168"/>
    <n v="0.314"/>
  </r>
  <r>
    <x v="50"/>
    <n v="4104740"/>
    <x v="50"/>
    <n v="1259"/>
    <s v="Yujin Gakuen (Japanese) School"/>
    <n v="300"/>
    <n v="94"/>
    <n v="0.31330000000000002"/>
  </r>
  <r>
    <x v="50"/>
    <n v="4104740"/>
    <x v="50"/>
    <n v="513"/>
    <s v="Gilham Elem"/>
    <n v="567"/>
    <n v="165"/>
    <n v="0.29099999999999998"/>
  </r>
  <r>
    <x v="50"/>
    <n v="4104740"/>
    <x v="50"/>
    <n v="1774"/>
    <s v="Edgewood Community Elem"/>
    <n v="387"/>
    <n v="105"/>
    <n v="0.27129999999999999"/>
  </r>
  <r>
    <x v="50"/>
    <n v="4104740"/>
    <x v="50"/>
    <n v="526"/>
    <s v="Theodore Roosevelt Middle"/>
    <n v="584"/>
    <n v="158"/>
    <n v="0.27050000000000002"/>
  </r>
  <r>
    <x v="50"/>
    <n v="4104740"/>
    <x v="50"/>
    <n v="528"/>
    <s v="Spencer Butte Middle"/>
    <n v="407"/>
    <n v="105"/>
    <n v="0.25800000000000001"/>
  </r>
  <r>
    <x v="50"/>
    <n v="4104740"/>
    <x v="50"/>
    <n v="538"/>
    <s v="Henry D Sheldon High"/>
    <n v="1397"/>
    <n v="340"/>
    <n v="0.24340000000000001"/>
  </r>
  <r>
    <x v="50"/>
    <n v="4104740"/>
    <x v="50"/>
    <n v="539"/>
    <s v="South Eugene High"/>
    <n v="1517"/>
    <n v="343"/>
    <n v="0.2261"/>
  </r>
  <r>
    <x v="50"/>
    <n v="4104740"/>
    <x v="50"/>
    <n v="5408"/>
    <s v="Chinese Language Immersion School"/>
    <n v="70"/>
    <n v="12"/>
    <n v="0.1714"/>
  </r>
  <r>
    <x v="50"/>
    <n v="4104740"/>
    <x v="50"/>
    <n v="1240"/>
    <s v="Charlemagne French Immersion Elem"/>
    <n v="352"/>
    <n v="44"/>
    <n v="0.125"/>
  </r>
  <r>
    <x v="50"/>
    <n v="4104740"/>
    <x v="50"/>
    <n v="507"/>
    <s v="Coburg Community Charter"/>
    <n v="223"/>
    <n v="0"/>
    <n v="0"/>
  </r>
  <r>
    <x v="50"/>
    <n v="4104740"/>
    <x v="50"/>
    <n v="3233"/>
    <s v="Ridgeline Montessori"/>
    <n v="248"/>
    <n v="0"/>
    <n v="0"/>
  </r>
  <r>
    <x v="50"/>
    <n v="4104740"/>
    <x v="50"/>
    <n v="4041"/>
    <s v="Network Charter School"/>
    <n v="110"/>
    <n v="0"/>
    <n v="0"/>
  </r>
  <r>
    <x v="50"/>
    <n v="4104740"/>
    <x v="50"/>
    <n v="1861"/>
    <s v="Twin Rivers Charter School"/>
    <n v="39"/>
    <n v="0"/>
    <n v="0"/>
  </r>
  <r>
    <x v="51"/>
    <n v="4100003"/>
    <x v="51"/>
    <n v="1005"/>
    <s v="Falls City Elem"/>
    <n v="111"/>
    <n v="65"/>
    <n v="0.58560000000000001"/>
  </r>
  <r>
    <x v="51"/>
    <n v="4100003"/>
    <x v="51"/>
    <n v="1006"/>
    <s v="Falls City High"/>
    <n v="62"/>
    <n v="21"/>
    <n v="0.3387"/>
  </r>
  <r>
    <x v="52"/>
    <n v="4104950"/>
    <x v="52"/>
    <n v="564"/>
    <s v="Fern Ridge Middle"/>
    <n v="334"/>
    <n v="140"/>
    <n v="0.41920000000000002"/>
  </r>
  <r>
    <x v="52"/>
    <n v="4104950"/>
    <x v="52"/>
    <n v="566"/>
    <s v="Veneta Elem"/>
    <n v="342"/>
    <n v="135"/>
    <n v="0.3947"/>
  </r>
  <r>
    <x v="52"/>
    <n v="4104950"/>
    <x v="52"/>
    <n v="563"/>
    <s v="Elmira Elem"/>
    <n v="269"/>
    <n v="96"/>
    <n v="0.3569"/>
  </r>
  <r>
    <x v="52"/>
    <n v="4104950"/>
    <x v="52"/>
    <n v="4045"/>
    <s v="West Lane Technology Learning Ctr"/>
    <n v="69"/>
    <n v="22"/>
    <n v="0.31879999999999997"/>
  </r>
  <r>
    <x v="52"/>
    <n v="4104950"/>
    <x v="52"/>
    <n v="567"/>
    <s v="Elmira High"/>
    <n v="397"/>
    <n v="126"/>
    <n v="0.31740000000000002"/>
  </r>
  <r>
    <x v="53"/>
    <n v="4105160"/>
    <x v="53"/>
    <n v="1126"/>
    <s v="Neil Armstrong Middle"/>
    <n v="889"/>
    <n v="524"/>
    <n v="0.58940000000000003"/>
  </r>
  <r>
    <x v="53"/>
    <n v="4105160"/>
    <x v="53"/>
    <n v="1128"/>
    <s v="Cornelius Elem"/>
    <n v="383"/>
    <n v="225"/>
    <n v="0.58750000000000002"/>
  </r>
  <r>
    <x v="53"/>
    <n v="4105160"/>
    <x v="53"/>
    <n v="1127"/>
    <s v="Tom McCall Upper Elem"/>
    <n v="771"/>
    <n v="438"/>
    <n v="0.56810000000000005"/>
  </r>
  <r>
    <x v="53"/>
    <n v="4105160"/>
    <x v="53"/>
    <n v="1134"/>
    <s v="Forest Grove High"/>
    <n v="1779"/>
    <n v="976"/>
    <n v="0.54859999999999998"/>
  </r>
  <r>
    <x v="53"/>
    <n v="4105160"/>
    <x v="53"/>
    <n v="3986"/>
    <s v="Fern Hill Elem"/>
    <n v="262"/>
    <n v="141"/>
    <n v="0.53820000000000001"/>
  </r>
  <r>
    <x v="53"/>
    <n v="4105160"/>
    <x v="53"/>
    <n v="1133"/>
    <s v="Joseph Gale Elem"/>
    <n v="509"/>
    <n v="260"/>
    <n v="0.51080000000000003"/>
  </r>
  <r>
    <x v="53"/>
    <n v="4105160"/>
    <x v="53"/>
    <n v="1130"/>
    <s v="Echo Shaw Elem"/>
    <n v="451"/>
    <n v="190"/>
    <n v="0.42130000000000001"/>
  </r>
  <r>
    <x v="53"/>
    <n v="4105160"/>
    <x v="53"/>
    <n v="1132"/>
    <s v="Harvey Clark Elem"/>
    <n v="495"/>
    <n v="180"/>
    <n v="0.36359999999999998"/>
  </r>
  <r>
    <x v="53"/>
    <n v="4105160"/>
    <x v="53"/>
    <n v="1129"/>
    <s v="Dilley Elem"/>
    <n v="258"/>
    <n v="79"/>
    <n v="0.30620000000000003"/>
  </r>
  <r>
    <x v="53"/>
    <n v="4105160"/>
    <x v="53"/>
    <n v="4595"/>
    <s v="Forest Grove Community School"/>
    <n v="205"/>
    <n v="41"/>
    <n v="0.2"/>
  </r>
  <r>
    <x v="54"/>
    <n v="4105250"/>
    <x v="54"/>
    <n v="1205"/>
    <s v="Fossil Charter School"/>
    <n v="1285"/>
    <n v="500"/>
    <n v="0.3891"/>
  </r>
  <r>
    <x v="55"/>
    <n v="4105430"/>
    <x v="55"/>
    <n v="1195"/>
    <s v="Gaston Jr/Sr High"/>
    <n v="279"/>
    <n v="84"/>
    <n v="0.30109999999999998"/>
  </r>
  <r>
    <x v="55"/>
    <n v="4105430"/>
    <x v="55"/>
    <n v="1194"/>
    <s v="Gaston Elem"/>
    <n v="256"/>
    <n v="77"/>
    <n v="0.30080000000000001"/>
  </r>
  <r>
    <x v="56"/>
    <n v="4100015"/>
    <x v="56"/>
    <n v="776"/>
    <s v="Gervais Elem"/>
    <n v="363"/>
    <n v="287"/>
    <n v="0.79059999999999997"/>
  </r>
  <r>
    <x v="56"/>
    <n v="4100015"/>
    <x v="56"/>
    <n v="786"/>
    <s v="Gervais Middle"/>
    <n v="216"/>
    <n v="144"/>
    <n v="0.66669999999999996"/>
  </r>
  <r>
    <x v="56"/>
    <n v="4100015"/>
    <x v="56"/>
    <n v="4024"/>
    <s v="Samuel Brown Academy"/>
    <n v="18"/>
    <n v="12"/>
    <n v="0.66669999999999996"/>
  </r>
  <r>
    <x v="56"/>
    <n v="4100015"/>
    <x v="56"/>
    <n v="808"/>
    <s v="Gervais High"/>
    <n v="336"/>
    <n v="223"/>
    <n v="0.66369999999999996"/>
  </r>
  <r>
    <x v="56"/>
    <n v="4100015"/>
    <x v="56"/>
    <n v="5392"/>
    <s v="Frontier Charter Academy"/>
    <n v="583"/>
    <n v="0"/>
    <n v="0"/>
  </r>
  <r>
    <x v="57"/>
    <n v="4105610"/>
    <x v="57"/>
    <n v="136"/>
    <s v="John Wetten Elem"/>
    <n v="610"/>
    <n v="214"/>
    <n v="0.3508"/>
  </r>
  <r>
    <x v="57"/>
    <n v="4105610"/>
    <x v="57"/>
    <n v="4719"/>
    <s v="Gladstone Center for Children and Families"/>
    <n v="121"/>
    <n v="38"/>
    <n v="0.314"/>
  </r>
  <r>
    <x v="57"/>
    <n v="4105610"/>
    <x v="57"/>
    <n v="137"/>
    <s v="Walter L Kraxberger Middle"/>
    <n v="449"/>
    <n v="120"/>
    <n v="0.26729999999999998"/>
  </r>
  <r>
    <x v="57"/>
    <n v="4105610"/>
    <x v="57"/>
    <n v="138"/>
    <s v="Gladstone High"/>
    <n v="633"/>
    <n v="162"/>
    <n v="0.25590000000000002"/>
  </r>
  <r>
    <x v="58"/>
    <n v="4105640"/>
    <x v="58"/>
    <n v="307"/>
    <s v="Glendale Community Charter"/>
    <n v="90"/>
    <n v="59"/>
    <n v="0.65559999999999996"/>
  </r>
  <r>
    <x v="58"/>
    <n v="4105640"/>
    <x v="58"/>
    <n v="306"/>
    <s v="Glendale Elem"/>
    <n v="210"/>
    <n v="133"/>
    <n v="0.63329999999999997"/>
  </r>
  <r>
    <x v="59"/>
    <n v="4105670"/>
    <x v="59"/>
    <n v="282"/>
    <s v="Glide Elem"/>
    <n v="423"/>
    <n v="255"/>
    <n v="0.6028"/>
  </r>
  <r>
    <x v="59"/>
    <n v="4105670"/>
    <x v="59"/>
    <n v="284"/>
    <s v="Glide Middle"/>
    <n v="124"/>
    <n v="64"/>
    <n v="0.5161"/>
  </r>
  <r>
    <x v="59"/>
    <n v="4105670"/>
    <x v="59"/>
    <n v="285"/>
    <s v="Glide High"/>
    <n v="167"/>
    <n v="78"/>
    <n v="0.46710000000000002"/>
  </r>
  <r>
    <x v="60"/>
    <n v="4105910"/>
    <x v="60"/>
    <n v="440"/>
    <s v="Riverside Elem"/>
    <n v="445"/>
    <n v="273"/>
    <n v="0.61350000000000005"/>
  </r>
  <r>
    <x v="60"/>
    <n v="4105910"/>
    <x v="60"/>
    <n v="1351"/>
    <s v="Parkside Elem"/>
    <n v="443"/>
    <n v="245"/>
    <n v="0.55300000000000005"/>
  </r>
  <r>
    <x v="60"/>
    <n v="4105910"/>
    <x v="60"/>
    <n v="437"/>
    <s v="Lincoln Elem"/>
    <n v="453"/>
    <n v="196"/>
    <n v="0.43269999999999997"/>
  </r>
  <r>
    <x v="60"/>
    <n v="4105910"/>
    <x v="60"/>
    <n v="435"/>
    <s v="Allen Dale Elem"/>
    <n v="460"/>
    <n v="196"/>
    <n v="0.42609999999999998"/>
  </r>
  <r>
    <x v="60"/>
    <n v="4105910"/>
    <x v="60"/>
    <n v="439"/>
    <s v="Redwood Elem"/>
    <n v="474"/>
    <n v="194"/>
    <n v="0.4093"/>
  </r>
  <r>
    <x v="60"/>
    <n v="4105910"/>
    <x v="60"/>
    <n v="441"/>
    <s v="South Middle"/>
    <n v="717"/>
    <n v="293"/>
    <n v="0.40860000000000002"/>
  </r>
  <r>
    <x v="60"/>
    <n v="4105910"/>
    <x v="60"/>
    <n v="438"/>
    <s v="North Middle"/>
    <n v="781"/>
    <n v="317"/>
    <n v="0.40589999999999998"/>
  </r>
  <r>
    <x v="60"/>
    <n v="4105910"/>
    <x v="60"/>
    <n v="436"/>
    <s v="Highland Elem"/>
    <n v="444"/>
    <n v="152"/>
    <n v="0.34229999999999999"/>
  </r>
  <r>
    <x v="60"/>
    <n v="4105910"/>
    <x v="60"/>
    <n v="442"/>
    <s v="Grants Pass High"/>
    <n v="1632"/>
    <n v="0"/>
    <n v="0"/>
  </r>
  <r>
    <x v="61"/>
    <n v="4101120"/>
    <x v="61"/>
    <n v="644"/>
    <s v="Sunrise Elem"/>
    <n v="342"/>
    <n v="260"/>
    <n v="0.76019999999999999"/>
  </r>
  <r>
    <x v="61"/>
    <n v="4101120"/>
    <x v="61"/>
    <n v="648"/>
    <s v="Waverly Elem"/>
    <n v="272"/>
    <n v="199"/>
    <n v="0.73160000000000003"/>
  </r>
  <r>
    <x v="61"/>
    <n v="4101120"/>
    <x v="61"/>
    <n v="3950"/>
    <s v="Albany Options School"/>
    <n v="169"/>
    <n v="105"/>
    <n v="0.62129999999999996"/>
  </r>
  <r>
    <x v="61"/>
    <n v="4101120"/>
    <x v="61"/>
    <n v="646"/>
    <s v="Tangent Elem"/>
    <n v="127"/>
    <n v="76"/>
    <n v="0.59840000000000004"/>
  </r>
  <r>
    <x v="61"/>
    <n v="4101120"/>
    <x v="61"/>
    <n v="647"/>
    <s v="Takena Elem"/>
    <n v="142"/>
    <n v="72"/>
    <n v="0.50700000000000001"/>
  </r>
  <r>
    <x v="61"/>
    <n v="4101120"/>
    <x v="61"/>
    <n v="640"/>
    <s v="Lafayette Elem"/>
    <n v="315"/>
    <n v="159"/>
    <n v="0.50480000000000003"/>
  </r>
  <r>
    <x v="61"/>
    <n v="4101120"/>
    <x v="61"/>
    <n v="631"/>
    <s v="Central Elem"/>
    <n v="144"/>
    <n v="72"/>
    <n v="0.5"/>
  </r>
  <r>
    <x v="61"/>
    <n v="4101120"/>
    <x v="61"/>
    <n v="632"/>
    <s v="Calapooia Middle"/>
    <n v="770"/>
    <n v="374"/>
    <n v="0.48570000000000002"/>
  </r>
  <r>
    <x v="61"/>
    <n v="4101120"/>
    <x v="61"/>
    <n v="645"/>
    <s v="South Shore Elem"/>
    <n v="400"/>
    <n v="189"/>
    <n v="0.47249999999999998"/>
  </r>
  <r>
    <x v="61"/>
    <n v="4101120"/>
    <x v="61"/>
    <n v="636"/>
    <s v="Periwinkle Elem"/>
    <n v="422"/>
    <n v="195"/>
    <n v="0.46210000000000001"/>
  </r>
  <r>
    <x v="61"/>
    <n v="4101120"/>
    <x v="61"/>
    <n v="643"/>
    <s v="Oak Elem"/>
    <n v="301"/>
    <n v="131"/>
    <n v="0.43519999999999998"/>
  </r>
  <r>
    <x v="61"/>
    <n v="4101120"/>
    <x v="61"/>
    <n v="642"/>
    <s v="Memorial Middle"/>
    <n v="623"/>
    <n v="271"/>
    <n v="0.435"/>
  </r>
  <r>
    <x v="61"/>
    <n v="4101120"/>
    <x v="61"/>
    <n v="650"/>
    <s v="South Albany High"/>
    <n v="1368"/>
    <n v="533"/>
    <n v="0.3896"/>
  </r>
  <r>
    <x v="61"/>
    <n v="4101120"/>
    <x v="61"/>
    <n v="633"/>
    <s v="Meadow Ridge Elementary"/>
    <n v="389"/>
    <n v="108"/>
    <n v="0.27760000000000001"/>
  </r>
  <r>
    <x v="61"/>
    <n v="4101120"/>
    <x v="61"/>
    <n v="641"/>
    <s v="Liberty Elem"/>
    <n v="321"/>
    <n v="86"/>
    <n v="0.26790000000000003"/>
  </r>
  <r>
    <x v="61"/>
    <n v="4101120"/>
    <x v="61"/>
    <n v="638"/>
    <s v="North Albany Middle"/>
    <n v="556"/>
    <n v="148"/>
    <n v="0.26619999999999999"/>
  </r>
  <r>
    <x v="61"/>
    <n v="4101120"/>
    <x v="61"/>
    <n v="4744"/>
    <s v="Timber Ridge School"/>
    <n v="768"/>
    <n v="194"/>
    <n v="0.25259999999999999"/>
  </r>
  <r>
    <x v="61"/>
    <n v="4101120"/>
    <x v="61"/>
    <n v="649"/>
    <s v="West Albany High"/>
    <n v="1207"/>
    <n v="300"/>
    <n v="0.24859999999999999"/>
  </r>
  <r>
    <x v="61"/>
    <n v="4101120"/>
    <x v="61"/>
    <n v="637"/>
    <s v="North Albany Elem"/>
    <n v="323"/>
    <n v="58"/>
    <n v="0.17960000000000001"/>
  </r>
  <r>
    <x v="61"/>
    <n v="4101120"/>
    <x v="61"/>
    <n v="639"/>
    <s v="Oak Grove Elem"/>
    <n v="372"/>
    <n v="42"/>
    <n v="0.1129"/>
  </r>
  <r>
    <x v="62"/>
    <n v="4106000"/>
    <x v="62"/>
    <n v="936"/>
    <s v="Hall Elem"/>
    <n v="407"/>
    <n v="258"/>
    <n v="0.63390000000000002"/>
  </r>
  <r>
    <x v="62"/>
    <n v="4106000"/>
    <x v="62"/>
    <n v="935"/>
    <s v="Highland Elem"/>
    <n v="479"/>
    <n v="288"/>
    <n v="0.60129999999999995"/>
  </r>
  <r>
    <x v="62"/>
    <n v="4106000"/>
    <x v="62"/>
    <n v="933"/>
    <s v="East Gresham Elem"/>
    <n v="368"/>
    <n v="212"/>
    <n v="0.57609999999999995"/>
  </r>
  <r>
    <x v="62"/>
    <n v="4106000"/>
    <x v="62"/>
    <n v="937"/>
    <s v="Hollydale Elem"/>
    <n v="442"/>
    <n v="239"/>
    <n v="0.54069999999999996"/>
  </r>
  <r>
    <x v="62"/>
    <n v="4106000"/>
    <x v="62"/>
    <n v="3543"/>
    <s v="Hogan Cedars Elem"/>
    <n v="559"/>
    <n v="288"/>
    <n v="0.51519999999999999"/>
  </r>
  <r>
    <x v="62"/>
    <n v="4106000"/>
    <x v="62"/>
    <n v="938"/>
    <s v="North Gresham Grade"/>
    <n v="498"/>
    <n v="252"/>
    <n v="0.50600000000000001"/>
  </r>
  <r>
    <x v="62"/>
    <n v="4106000"/>
    <x v="62"/>
    <n v="1312"/>
    <s v="Clear Creek Middle"/>
    <n v="644"/>
    <n v="239"/>
    <n v="0.37109999999999999"/>
  </r>
  <r>
    <x v="62"/>
    <n v="4106000"/>
    <x v="62"/>
    <n v="4667"/>
    <s v="Lewis and Clark Montessori Charter School"/>
    <n v="361"/>
    <n v="124"/>
    <n v="0.34350000000000003"/>
  </r>
  <r>
    <x v="62"/>
    <n v="4106000"/>
    <x v="62"/>
    <n v="986"/>
    <s v="Gresham High"/>
    <n v="1424"/>
    <n v="464"/>
    <n v="0.32579999999999998"/>
  </r>
  <r>
    <x v="62"/>
    <n v="4106000"/>
    <x v="62"/>
    <n v="934"/>
    <s v="Gordon Russell Middle"/>
    <n v="831"/>
    <n v="251"/>
    <n v="0.30199999999999999"/>
  </r>
  <r>
    <x v="62"/>
    <n v="4106000"/>
    <x v="62"/>
    <n v="4740"/>
    <s v="Metro East Web Academy"/>
    <n v="710"/>
    <n v="204"/>
    <n v="0.2873"/>
  </r>
  <r>
    <x v="62"/>
    <n v="4106000"/>
    <x v="62"/>
    <n v="3577"/>
    <s v="Springwater Trail High"/>
    <n v="185"/>
    <n v="47"/>
    <n v="0.25409999999999999"/>
  </r>
  <r>
    <x v="62"/>
    <n v="4106000"/>
    <x v="62"/>
    <n v="4601"/>
    <s v="Gresham Arthur Academy"/>
    <n v="175"/>
    <n v="40"/>
    <n v="0.2286"/>
  </r>
  <r>
    <x v="62"/>
    <n v="4106000"/>
    <x v="62"/>
    <n v="1313"/>
    <s v="Kelly Creek Elem"/>
    <n v="506"/>
    <n v="110"/>
    <n v="0.21740000000000001"/>
  </r>
  <r>
    <x v="62"/>
    <n v="4106000"/>
    <x v="62"/>
    <n v="987"/>
    <s v="Sam Barlow High"/>
    <n v="1597"/>
    <n v="322"/>
    <n v="0.2016"/>
  </r>
  <r>
    <x v="62"/>
    <n v="4106000"/>
    <x v="62"/>
    <n v="939"/>
    <s v="Powell Valley Elem"/>
    <n v="469"/>
    <n v="77"/>
    <n v="0.16420000000000001"/>
  </r>
  <r>
    <x v="62"/>
    <n v="4106000"/>
    <x v="62"/>
    <n v="942"/>
    <s v="West Orient Middle"/>
    <n v="470"/>
    <n v="71"/>
    <n v="0.15110000000000001"/>
  </r>
  <r>
    <x v="62"/>
    <n v="4106000"/>
    <x v="62"/>
    <n v="90"/>
    <s v="Deep Creek â€“ Damascus K-8 School"/>
    <n v="422"/>
    <n v="60"/>
    <n v="0.14219999999999999"/>
  </r>
  <r>
    <x v="62"/>
    <n v="4106000"/>
    <x v="62"/>
    <n v="941"/>
    <s v="East Orient Elem"/>
    <n v="485"/>
    <n v="55"/>
    <n v="0.1134"/>
  </r>
  <r>
    <x v="62"/>
    <n v="4106000"/>
    <x v="62"/>
    <n v="932"/>
    <s v="Dexter McCarty Middle"/>
    <n v="505"/>
    <n v="12"/>
    <n v="2.3800000000000002E-2"/>
  </r>
  <r>
    <x v="62"/>
    <n v="4106000"/>
    <x v="62"/>
    <n v="3553"/>
    <s v="Center for Advanced Learning"/>
    <n v="520"/>
    <n v="2"/>
    <n v="3.8E-3"/>
  </r>
  <r>
    <x v="63"/>
    <n v="4102490"/>
    <x v="63"/>
    <n v="342"/>
    <s v="Henry L Slater Elem"/>
    <n v="330"/>
    <n v="209"/>
    <n v="0.63329999999999997"/>
  </r>
  <r>
    <x v="63"/>
    <n v="4102490"/>
    <x v="63"/>
    <n v="355"/>
    <s v="Hines Middle"/>
    <n v="194"/>
    <n v="106"/>
    <n v="0.5464"/>
  </r>
  <r>
    <x v="63"/>
    <n v="4102490"/>
    <x v="63"/>
    <n v="359"/>
    <s v="Burns High"/>
    <n v="249"/>
    <n v="129"/>
    <n v="0.5181"/>
  </r>
  <r>
    <x v="63"/>
    <n v="4102490"/>
    <x v="63"/>
    <n v="3740"/>
    <s v="Burns Alternative School"/>
    <n v="1"/>
    <n v="0"/>
    <n v="0"/>
  </r>
  <r>
    <x v="64"/>
    <n v="4103600"/>
    <x v="64"/>
    <n v="346"/>
    <s v="Crane Elem"/>
    <n v="143"/>
    <n v="63"/>
    <n v="0.44059999999999999"/>
  </r>
  <r>
    <x v="64"/>
    <n v="4103600"/>
    <x v="64"/>
    <n v="5446"/>
    <s v="Oregon Family School"/>
    <n v="600"/>
    <n v="0"/>
    <n v="0"/>
  </r>
  <r>
    <x v="65"/>
    <n v="4103630"/>
    <x v="65"/>
    <n v="358"/>
    <s v="Crane Union High"/>
    <n v="90"/>
    <n v="40"/>
    <n v="0.44440000000000002"/>
  </r>
  <r>
    <x v="65"/>
    <n v="4103630"/>
    <x v="65"/>
    <n v="4702"/>
    <s v="Silvies River Charter School"/>
    <n v="1000"/>
    <n v="68"/>
    <n v="6.8000000000000005E-2"/>
  </r>
  <r>
    <x v="66"/>
    <n v="4106120"/>
    <x v="66"/>
    <n v="3362"/>
    <s v="Harper Charter School"/>
    <n v="176"/>
    <n v="176"/>
    <n v="1"/>
  </r>
  <r>
    <x v="67"/>
    <n v="4100019"/>
    <x v="67"/>
    <n v="659"/>
    <s v="Harrisburg Elem"/>
    <n v="418"/>
    <n v="229"/>
    <n v="0.54779999999999995"/>
  </r>
  <r>
    <x v="67"/>
    <n v="4100019"/>
    <x v="67"/>
    <n v="689"/>
    <s v="Harrisburg High"/>
    <n v="264"/>
    <n v="128"/>
    <n v="0.48480000000000001"/>
  </r>
  <r>
    <x v="67"/>
    <n v="4100019"/>
    <x v="67"/>
    <n v="2723"/>
    <s v="Harrisburg Middle"/>
    <n v="116"/>
    <n v="56"/>
    <n v="0.48280000000000001"/>
  </r>
  <r>
    <x v="68"/>
    <n v="4106270"/>
    <x v="68"/>
    <n v="3364"/>
    <s v="Helix School"/>
    <n v="163"/>
    <n v="34"/>
    <n v="0.20860000000000001"/>
  </r>
  <r>
    <x v="69"/>
    <n v="4106300"/>
    <x v="69"/>
    <n v="1038"/>
    <s v="West Park Elem"/>
    <n v="508"/>
    <n v="362"/>
    <n v="0.71260000000000001"/>
  </r>
  <r>
    <x v="69"/>
    <n v="4106300"/>
    <x v="69"/>
    <n v="1037"/>
    <s v="Sunset Elem"/>
    <n v="578"/>
    <n v="404"/>
    <n v="0.69899999999999995"/>
  </r>
  <r>
    <x v="69"/>
    <n v="4106300"/>
    <x v="69"/>
    <n v="1039"/>
    <s v="Armand Larive Middle"/>
    <n v="771"/>
    <n v="519"/>
    <n v="0.67320000000000002"/>
  </r>
  <r>
    <x v="69"/>
    <n v="4106300"/>
    <x v="69"/>
    <n v="1333"/>
    <s v="Sandstone Middle"/>
    <n v="565"/>
    <n v="356"/>
    <n v="0.63009999999999999"/>
  </r>
  <r>
    <x v="69"/>
    <n v="4106300"/>
    <x v="69"/>
    <n v="1036"/>
    <s v="Rocky Heights Elem"/>
    <n v="421"/>
    <n v="258"/>
    <n v="0.61280000000000001"/>
  </r>
  <r>
    <x v="69"/>
    <n v="4106300"/>
    <x v="69"/>
    <n v="1040"/>
    <s v="Hermiston High"/>
    <n v="1704"/>
    <n v="956"/>
    <n v="0.56100000000000005"/>
  </r>
  <r>
    <x v="69"/>
    <n v="4106300"/>
    <x v="69"/>
    <n v="3426"/>
    <s v="Desert View Elem"/>
    <n v="532"/>
    <n v="292"/>
    <n v="0.54890000000000005"/>
  </r>
  <r>
    <x v="69"/>
    <n v="4106300"/>
    <x v="69"/>
    <n v="1034"/>
    <s v="Highland Hills Elem"/>
    <n v="430"/>
    <n v="220"/>
    <n v="0.51160000000000005"/>
  </r>
  <r>
    <x v="70"/>
    <n v="4100023"/>
    <x v="70"/>
    <n v="4642"/>
    <s v="Lincoln Street Elem"/>
    <n v="485"/>
    <n v="485"/>
    <n v="1"/>
  </r>
  <r>
    <x v="70"/>
    <n v="4100023"/>
    <x v="70"/>
    <n v="1119"/>
    <s v="W L Henry Elem"/>
    <n v="380"/>
    <n v="363"/>
    <n v="0.95530000000000004"/>
  </r>
  <r>
    <x v="70"/>
    <n v="4100023"/>
    <x v="70"/>
    <n v="1115"/>
    <s v="Eastwood Elem"/>
    <n v="467"/>
    <n v="373"/>
    <n v="0.79869999999999997"/>
  </r>
  <r>
    <x v="70"/>
    <n v="4100023"/>
    <x v="70"/>
    <n v="1151"/>
    <s v="Witch Hazel Elem"/>
    <n v="508"/>
    <n v="376"/>
    <n v="0.74019999999999997"/>
  </r>
  <r>
    <x v="70"/>
    <n v="4100023"/>
    <x v="70"/>
    <n v="1149"/>
    <s v="Reedville Elem"/>
    <n v="257"/>
    <n v="174"/>
    <n v="0.67700000000000005"/>
  </r>
  <r>
    <x v="70"/>
    <n v="4100023"/>
    <x v="70"/>
    <n v="1114"/>
    <s v="W Verne McKinney Elem"/>
    <n v="488"/>
    <n v="315"/>
    <n v="0.64549999999999996"/>
  </r>
  <r>
    <x v="70"/>
    <n v="4100023"/>
    <x v="70"/>
    <n v="1117"/>
    <s v="Mooberry Elem"/>
    <n v="419"/>
    <n v="270"/>
    <n v="0.64439999999999997"/>
  </r>
  <r>
    <x v="70"/>
    <n v="4100023"/>
    <x v="70"/>
    <n v="1198"/>
    <s v="South Meadows Middle"/>
    <n v="731"/>
    <n v="454"/>
    <n v="0.62109999999999999"/>
  </r>
  <r>
    <x v="70"/>
    <n v="4100023"/>
    <x v="70"/>
    <n v="4641"/>
    <s v="Free Orchards Elem"/>
    <n v="395"/>
    <n v="227"/>
    <n v="0.57469999999999999"/>
  </r>
  <r>
    <x v="70"/>
    <n v="4100023"/>
    <x v="70"/>
    <n v="1111"/>
    <s v="West Union Elem"/>
    <n v="358"/>
    <n v="194"/>
    <n v="0.54190000000000005"/>
  </r>
  <r>
    <x v="70"/>
    <n v="4100023"/>
    <x v="70"/>
    <n v="1116"/>
    <s v="Minter Bridge Elem"/>
    <n v="439"/>
    <n v="230"/>
    <n v="0.52390000000000003"/>
  </r>
  <r>
    <x v="70"/>
    <n v="4100023"/>
    <x v="70"/>
    <n v="1112"/>
    <s v="Brookwood Elem"/>
    <n v="349"/>
    <n v="181"/>
    <n v="0.51859999999999995"/>
  </r>
  <r>
    <x v="70"/>
    <n v="4100023"/>
    <x v="70"/>
    <n v="1201"/>
    <s v="Hillsboro High"/>
    <n v="1231"/>
    <n v="633"/>
    <n v="0.51419999999999999"/>
  </r>
  <r>
    <x v="70"/>
    <n v="4100023"/>
    <x v="70"/>
    <n v="1147"/>
    <s v="Butternut Creek Elem"/>
    <n v="370"/>
    <n v="182"/>
    <n v="0.4919"/>
  </r>
  <r>
    <x v="70"/>
    <n v="4100023"/>
    <x v="70"/>
    <n v="4703"/>
    <s v="Rosedale Elem"/>
    <n v="418"/>
    <n v="200"/>
    <n v="0.47849999999999998"/>
  </r>
  <r>
    <x v="70"/>
    <n v="4100023"/>
    <x v="70"/>
    <n v="1197"/>
    <s v="Evergreen Middle"/>
    <n v="783"/>
    <n v="362"/>
    <n v="0.46229999999999999"/>
  </r>
  <r>
    <x v="70"/>
    <n v="4100023"/>
    <x v="70"/>
    <n v="1152"/>
    <s v="Groner K-8"/>
    <n v="219"/>
    <n v="94"/>
    <n v="0.42920000000000003"/>
  </r>
  <r>
    <x v="70"/>
    <n v="4100023"/>
    <x v="70"/>
    <n v="1199"/>
    <s v="J W Poynter Middle"/>
    <n v="700"/>
    <n v="297"/>
    <n v="0.42430000000000001"/>
  </r>
  <r>
    <x v="70"/>
    <n v="4100023"/>
    <x v="70"/>
    <n v="1302"/>
    <s v="Tobias Elem"/>
    <n v="483"/>
    <n v="196"/>
    <n v="0.40579999999999999"/>
  </r>
  <r>
    <x v="70"/>
    <n v="4100023"/>
    <x v="70"/>
    <n v="1196"/>
    <s v="R A Brown Middle"/>
    <n v="719"/>
    <n v="282"/>
    <n v="0.39219999999999999"/>
  </r>
  <r>
    <x v="70"/>
    <n v="4100023"/>
    <x v="70"/>
    <n v="4018"/>
    <s v="Liberty High"/>
    <n v="1472"/>
    <n v="552"/>
    <n v="0.375"/>
  </r>
  <r>
    <x v="70"/>
    <n v="4100023"/>
    <x v="70"/>
    <n v="1200"/>
    <s v="Glencoe High"/>
    <n v="1451"/>
    <n v="543"/>
    <n v="0.37419999999999998"/>
  </r>
  <r>
    <x v="70"/>
    <n v="4100023"/>
    <x v="70"/>
    <n v="1368"/>
    <s v="Century High"/>
    <n v="1552"/>
    <n v="577"/>
    <n v="0.37180000000000002"/>
  </r>
  <r>
    <x v="70"/>
    <n v="4100023"/>
    <x v="70"/>
    <n v="1148"/>
    <s v="Indian Hills Elem"/>
    <n v="457"/>
    <n v="168"/>
    <n v="0.36759999999999998"/>
  </r>
  <r>
    <x v="70"/>
    <n v="4100023"/>
    <x v="70"/>
    <n v="1189"/>
    <s v="Farmington View Elem"/>
    <n v="308"/>
    <n v="108"/>
    <n v="0.35060000000000002"/>
  </r>
  <r>
    <x v="70"/>
    <n v="4100023"/>
    <x v="70"/>
    <n v="3536"/>
    <s v="Imlay Elem"/>
    <n v="544"/>
    <n v="187"/>
    <n v="0.34379999999999999"/>
  </r>
  <r>
    <x v="70"/>
    <n v="4100023"/>
    <x v="70"/>
    <n v="1150"/>
    <s v="Ladd Acres Elem"/>
    <n v="482"/>
    <n v="157"/>
    <n v="0.32569999999999999"/>
  </r>
  <r>
    <x v="70"/>
    <n v="4100023"/>
    <x v="70"/>
    <n v="4643"/>
    <s v="Quatama Elem"/>
    <n v="519"/>
    <n v="161"/>
    <n v="0.31019999999999998"/>
  </r>
  <r>
    <x v="70"/>
    <n v="4100023"/>
    <x v="70"/>
    <n v="3160"/>
    <s v="Orenco Elem"/>
    <n v="595"/>
    <n v="167"/>
    <n v="0.28070000000000001"/>
  </r>
  <r>
    <x v="70"/>
    <n v="4100023"/>
    <x v="70"/>
    <n v="1190"/>
    <s v="North Plains Elem"/>
    <n v="392"/>
    <n v="100"/>
    <n v="0.25509999999999999"/>
  </r>
  <r>
    <x v="70"/>
    <n v="4100023"/>
    <x v="70"/>
    <n v="1110"/>
    <s v="Lenox Elem"/>
    <n v="482"/>
    <n v="120"/>
    <n v="0.249"/>
  </r>
  <r>
    <x v="70"/>
    <n v="4100023"/>
    <x v="70"/>
    <n v="3159"/>
    <s v="Paul L Patterson Elem"/>
    <n v="454"/>
    <n v="97"/>
    <n v="0.2137"/>
  </r>
  <r>
    <x v="70"/>
    <n v="4100023"/>
    <x v="70"/>
    <n v="4973"/>
    <s v="Hillsboro Online Academy"/>
    <n v="180"/>
    <n v="35"/>
    <n v="0.19439999999999999"/>
  </r>
  <r>
    <x v="70"/>
    <n v="4100023"/>
    <x v="70"/>
    <n v="1285"/>
    <s v="Jackson Elem"/>
    <n v="542"/>
    <n v="104"/>
    <n v="0.19189999999999999"/>
  </r>
  <r>
    <x v="70"/>
    <n v="4100023"/>
    <x v="70"/>
    <n v="4206"/>
    <s v="City View Charter School"/>
    <n v="190"/>
    <n v="0"/>
    <n v="0"/>
  </r>
  <r>
    <x v="71"/>
    <n v="4106510"/>
    <x v="71"/>
    <n v="3372"/>
    <s v="Cascade Locks School"/>
    <n v="65"/>
    <n v="53"/>
    <n v="0.81540000000000001"/>
  </r>
  <r>
    <x v="71"/>
    <n v="4106510"/>
    <x v="71"/>
    <n v="363"/>
    <s v="Mid Valley Elem"/>
    <n v="481"/>
    <n v="386"/>
    <n v="0.80249999999999999"/>
  </r>
  <r>
    <x v="71"/>
    <n v="4106510"/>
    <x v="71"/>
    <n v="364"/>
    <s v="Parkdale Elem"/>
    <n v="236"/>
    <n v="185"/>
    <n v="0.78390000000000004"/>
  </r>
  <r>
    <x v="71"/>
    <n v="4106510"/>
    <x v="71"/>
    <n v="367"/>
    <s v="WyEast Middle"/>
    <n v="393"/>
    <n v="267"/>
    <n v="0.6794"/>
  </r>
  <r>
    <x v="71"/>
    <n v="4106510"/>
    <x v="71"/>
    <n v="362"/>
    <s v="May Street Elem"/>
    <n v="507"/>
    <n v="223"/>
    <n v="0.43980000000000002"/>
  </r>
  <r>
    <x v="71"/>
    <n v="4106510"/>
    <x v="71"/>
    <n v="369"/>
    <s v="Hood River Valley High"/>
    <n v="1388"/>
    <n v="582"/>
    <n v="0.41930000000000001"/>
  </r>
  <r>
    <x v="71"/>
    <n v="4106510"/>
    <x v="71"/>
    <n v="361"/>
    <s v="Hood River Middle"/>
    <n v="570"/>
    <n v="228"/>
    <n v="0.4"/>
  </r>
  <r>
    <x v="71"/>
    <n v="4106510"/>
    <x v="71"/>
    <n v="366"/>
    <s v="Westside Elem"/>
    <n v="447"/>
    <n v="158"/>
    <n v="0.35349999999999998"/>
  </r>
  <r>
    <x v="72"/>
    <n v="4106600"/>
    <x v="72"/>
    <n v="3351"/>
    <s v="Huntington School"/>
    <n v="81"/>
    <n v="81"/>
    <n v="1"/>
  </r>
  <r>
    <x v="73"/>
    <n v="4106630"/>
    <x v="73"/>
    <n v="1079"/>
    <s v="Imbler Charter School"/>
    <n v="280"/>
    <n v="102"/>
    <n v="0.36430000000000001"/>
  </r>
  <r>
    <x v="74"/>
    <n v="4106740"/>
    <x v="74"/>
    <n v="432"/>
    <s v="Warm Springs K-8 Academy"/>
    <n v="594"/>
    <n v="418"/>
    <n v="0.70369999999999999"/>
  </r>
  <r>
    <x v="74"/>
    <n v="4106740"/>
    <x v="74"/>
    <n v="5359"/>
    <s v="Bridges High School"/>
    <n v="66"/>
    <n v="43"/>
    <n v="0.65149999999999997"/>
  </r>
  <r>
    <x v="74"/>
    <n v="4106740"/>
    <x v="74"/>
    <n v="431"/>
    <s v="Metolius Elem"/>
    <n v="292"/>
    <n v="162"/>
    <n v="0.55479999999999996"/>
  </r>
  <r>
    <x v="74"/>
    <n v="4106740"/>
    <x v="74"/>
    <n v="430"/>
    <s v="Madras Elementary"/>
    <n v="396"/>
    <n v="213"/>
    <n v="0.53790000000000004"/>
  </r>
  <r>
    <x v="74"/>
    <n v="4106740"/>
    <x v="74"/>
    <n v="1773"/>
    <s v="Jefferson County Middle"/>
    <n v="469"/>
    <n v="246"/>
    <n v="0.52449999999999997"/>
  </r>
  <r>
    <x v="74"/>
    <n v="4106740"/>
    <x v="74"/>
    <n v="429"/>
    <s v="Buff Elementary"/>
    <n v="306"/>
    <n v="153"/>
    <n v="0.5"/>
  </r>
  <r>
    <x v="74"/>
    <n v="4106740"/>
    <x v="74"/>
    <n v="434"/>
    <s v="Madras High"/>
    <n v="507"/>
    <n v="239"/>
    <n v="0.47139999999999999"/>
  </r>
  <r>
    <x v="74"/>
    <n v="4106740"/>
    <x v="74"/>
    <n v="3458"/>
    <s v="Big Muddy Elem"/>
    <n v="15"/>
    <n v="0"/>
    <n v="0"/>
  </r>
  <r>
    <x v="75"/>
    <n v="4106710"/>
    <x v="75"/>
    <n v="721"/>
    <s v="Jefferson Elem"/>
    <n v="359"/>
    <n v="195"/>
    <n v="0.54320000000000002"/>
  </r>
  <r>
    <x v="75"/>
    <n v="4106710"/>
    <x v="75"/>
    <n v="722"/>
    <s v="Jefferson Middle"/>
    <n v="212"/>
    <n v="113"/>
    <n v="0.53300000000000003"/>
  </r>
  <r>
    <x v="75"/>
    <n v="4106710"/>
    <x v="75"/>
    <n v="723"/>
    <s v="Jefferson High"/>
    <n v="262"/>
    <n v="139"/>
    <n v="0.53049999999999997"/>
  </r>
  <r>
    <x v="76"/>
    <n v="4106750"/>
    <x v="76"/>
    <n v="3352"/>
    <s v="Jewell School"/>
    <n v="132"/>
    <n v="55"/>
    <n v="0.41670000000000001"/>
  </r>
  <r>
    <x v="77"/>
    <n v="4106780"/>
    <x v="77"/>
    <n v="327"/>
    <s v="Humbolt Elem"/>
    <n v="301"/>
    <n v="157"/>
    <n v="0.52159999999999995"/>
  </r>
  <r>
    <x v="77"/>
    <n v="4106780"/>
    <x v="77"/>
    <n v="331"/>
    <s v="Grant Union Jr/Sr High"/>
    <n v="271"/>
    <n v="131"/>
    <n v="0.4834"/>
  </r>
  <r>
    <x v="77"/>
    <n v="4106780"/>
    <x v="77"/>
    <n v="330"/>
    <s v="Seneca Elem"/>
    <n v="21"/>
    <n v="10"/>
    <n v="0.47620000000000001"/>
  </r>
  <r>
    <x v="78"/>
    <n v="4106820"/>
    <x v="78"/>
    <n v="3132"/>
    <s v="Rockville Elem"/>
    <n v="5"/>
    <n v="5"/>
    <n v="1"/>
  </r>
  <r>
    <x v="78"/>
    <n v="4106820"/>
    <x v="78"/>
    <n v="691"/>
    <s v="Jordan Valley Elem"/>
    <n v="17"/>
    <n v="10"/>
    <n v="0.58819999999999995"/>
  </r>
  <r>
    <x v="78"/>
    <n v="4106820"/>
    <x v="78"/>
    <n v="712"/>
    <s v="Jordan Valley High"/>
    <n v="26"/>
    <n v="8"/>
    <n v="0.30769999999999997"/>
  </r>
  <r>
    <x v="79"/>
    <n v="4106870"/>
    <x v="79"/>
    <n v="1084"/>
    <s v="Imnaha Elem"/>
    <n v="7"/>
    <n v="4"/>
    <n v="0.57140000000000002"/>
  </r>
  <r>
    <x v="79"/>
    <n v="4106870"/>
    <x v="79"/>
    <n v="1087"/>
    <s v="Joseph Charter"/>
    <n v="263"/>
    <n v="133"/>
    <n v="0.50570000000000004"/>
  </r>
  <r>
    <x v="80"/>
    <n v="4106930"/>
    <x v="80"/>
    <n v="595"/>
    <s v="Laurel Elem"/>
    <n v="491"/>
    <n v="240"/>
    <n v="0.48880000000000001"/>
  </r>
  <r>
    <x v="80"/>
    <n v="4106930"/>
    <x v="80"/>
    <n v="597"/>
    <s v="Junction City High"/>
    <n v="539"/>
    <n v="218"/>
    <n v="0.40450000000000003"/>
  </r>
  <r>
    <x v="80"/>
    <n v="4106930"/>
    <x v="80"/>
    <n v="596"/>
    <s v="Oaklea Middle"/>
    <n v="499"/>
    <n v="201"/>
    <n v="0.40279999999999999"/>
  </r>
  <r>
    <x v="80"/>
    <n v="4106930"/>
    <x v="80"/>
    <n v="1297"/>
    <s v="Territorial Elem"/>
    <n v="140"/>
    <n v="40"/>
    <n v="0.28570000000000001"/>
  </r>
  <r>
    <x v="81"/>
    <n v="4107020"/>
    <x v="81"/>
    <n v="467"/>
    <s v="Bonanza Elem"/>
    <n v="236"/>
    <n v="236"/>
    <n v="1"/>
  </r>
  <r>
    <x v="81"/>
    <n v="4107020"/>
    <x v="81"/>
    <n v="479"/>
    <s v="Stearns Elem"/>
    <n v="337"/>
    <n v="337"/>
    <n v="1"/>
  </r>
  <r>
    <x v="81"/>
    <n v="4107020"/>
    <x v="81"/>
    <n v="480"/>
    <s v="Brixner Jr High"/>
    <n v="386"/>
    <n v="386"/>
    <n v="1"/>
  </r>
  <r>
    <x v="81"/>
    <n v="4107020"/>
    <x v="81"/>
    <n v="482"/>
    <s v="Bonanza Jr/Sr High"/>
    <n v="188"/>
    <n v="188"/>
    <n v="1"/>
  </r>
  <r>
    <x v="81"/>
    <n v="4107020"/>
    <x v="81"/>
    <n v="468"/>
    <s v="Chiloquin Elem"/>
    <n v="192"/>
    <n v="178"/>
    <n v="0.92710000000000004"/>
  </r>
  <r>
    <x v="81"/>
    <n v="4107020"/>
    <x v="81"/>
    <n v="472"/>
    <s v="Gilchrist Elem"/>
    <n v="124"/>
    <n v="114"/>
    <n v="0.9194"/>
  </r>
  <r>
    <x v="81"/>
    <n v="4107020"/>
    <x v="81"/>
    <n v="4848"/>
    <s v="Falcon Heights"/>
    <n v="159"/>
    <n v="145"/>
    <n v="0.91190000000000004"/>
  </r>
  <r>
    <x v="81"/>
    <n v="4107020"/>
    <x v="81"/>
    <n v="476"/>
    <s v="Merrill Elem"/>
    <n v="151"/>
    <n v="133"/>
    <n v="0.88080000000000003"/>
  </r>
  <r>
    <x v="81"/>
    <n v="4107020"/>
    <x v="81"/>
    <n v="483"/>
    <s v="Chiloquin High"/>
    <n v="126"/>
    <n v="107"/>
    <n v="0.84919999999999995"/>
  </r>
  <r>
    <x v="81"/>
    <n v="4107020"/>
    <x v="81"/>
    <n v="475"/>
    <s v="Malin Elem"/>
    <n v="125"/>
    <n v="104"/>
    <n v="0.83199999999999996"/>
  </r>
  <r>
    <x v="81"/>
    <n v="4107020"/>
    <x v="81"/>
    <n v="484"/>
    <s v="Gilchrist Jr/Sr High"/>
    <n v="86"/>
    <n v="71"/>
    <n v="0.8256"/>
  </r>
  <r>
    <x v="81"/>
    <n v="4107020"/>
    <x v="81"/>
    <n v="478"/>
    <s v="Shasta Elem"/>
    <n v="605"/>
    <n v="497"/>
    <n v="0.82150000000000001"/>
  </r>
  <r>
    <x v="81"/>
    <n v="4107020"/>
    <x v="81"/>
    <n v="486"/>
    <s v="Lost River High"/>
    <n v="229"/>
    <n v="188"/>
    <n v="0.82099999999999995"/>
  </r>
  <r>
    <x v="81"/>
    <n v="4107020"/>
    <x v="81"/>
    <n v="477"/>
    <s v="Peterson Elem"/>
    <n v="624"/>
    <n v="487"/>
    <n v="0.78039999999999998"/>
  </r>
  <r>
    <x v="81"/>
    <n v="4107020"/>
    <x v="81"/>
    <n v="470"/>
    <s v="Ferguson Elem"/>
    <n v="540"/>
    <n v="405"/>
    <n v="0.75"/>
  </r>
  <r>
    <x v="81"/>
    <n v="4107020"/>
    <x v="81"/>
    <n v="474"/>
    <s v="Keno Elem"/>
    <n v="223"/>
    <n v="136"/>
    <n v="0.6099"/>
  </r>
  <r>
    <x v="81"/>
    <n v="4107020"/>
    <x v="81"/>
    <n v="471"/>
    <s v="Gearhart Elem"/>
    <n v="9"/>
    <n v="5"/>
    <n v="0.55559999999999998"/>
  </r>
  <r>
    <x v="81"/>
    <n v="4107020"/>
    <x v="81"/>
    <n v="488"/>
    <s v="Mazama High"/>
    <n v="693"/>
    <n v="381"/>
    <n v="0.54979999999999996"/>
  </r>
  <r>
    <x v="81"/>
    <n v="4107020"/>
    <x v="81"/>
    <n v="481"/>
    <s v="Henley Middle"/>
    <n v="365"/>
    <n v="172"/>
    <n v="0.47120000000000001"/>
  </r>
  <r>
    <x v="81"/>
    <n v="4107020"/>
    <x v="81"/>
    <n v="473"/>
    <s v="Henley Elem"/>
    <n v="563"/>
    <n v="254"/>
    <n v="0.45119999999999999"/>
  </r>
  <r>
    <x v="81"/>
    <n v="4107020"/>
    <x v="81"/>
    <n v="485"/>
    <s v="Henley High"/>
    <n v="647"/>
    <n v="252"/>
    <n v="0.38950000000000001"/>
  </r>
  <r>
    <x v="82"/>
    <n v="4107080"/>
    <x v="82"/>
    <n v="461"/>
    <s v="Mills Elem"/>
    <n v="367"/>
    <n v="286"/>
    <n v="0.77929999999999999"/>
  </r>
  <r>
    <x v="82"/>
    <n v="4107080"/>
    <x v="82"/>
    <n v="5355"/>
    <s v="Klamath Learning Center"/>
    <n v="141"/>
    <n v="86"/>
    <n v="0.6099"/>
  </r>
  <r>
    <x v="82"/>
    <n v="4107080"/>
    <x v="82"/>
    <n v="459"/>
    <s v="Joseph Conger Elem"/>
    <n v="386"/>
    <n v="234"/>
    <n v="0.60619999999999996"/>
  </r>
  <r>
    <x v="82"/>
    <n v="4107080"/>
    <x v="82"/>
    <n v="487"/>
    <s v="Klamath Union High"/>
    <n v="602"/>
    <n v="345"/>
    <n v="0.57310000000000005"/>
  </r>
  <r>
    <x v="82"/>
    <n v="4107080"/>
    <x v="82"/>
    <n v="463"/>
    <s v="Ponderosa Middle"/>
    <n v="614"/>
    <n v="340"/>
    <n v="0.55369999999999997"/>
  </r>
  <r>
    <x v="82"/>
    <n v="4107080"/>
    <x v="82"/>
    <n v="462"/>
    <s v="Pelican Elem"/>
    <n v="221"/>
    <n v="121"/>
    <n v="0.54749999999999999"/>
  </r>
  <r>
    <x v="82"/>
    <n v="4107080"/>
    <x v="82"/>
    <n v="465"/>
    <s v="Roosevelt Elem"/>
    <n v="385"/>
    <n v="184"/>
    <n v="0.47789999999999999"/>
  </r>
  <r>
    <x v="82"/>
    <n v="4107080"/>
    <x v="82"/>
    <n v="4545"/>
    <s v="EagleRidge High"/>
    <n v="176"/>
    <n v="78"/>
    <n v="0.44319999999999998"/>
  </r>
  <r>
    <x v="83"/>
    <n v="4100040"/>
    <x v="83"/>
    <n v="169"/>
    <s v="Knappa High"/>
    <n v="144"/>
    <n v="45"/>
    <n v="0.3125"/>
  </r>
  <r>
    <x v="83"/>
    <n v="4100040"/>
    <x v="83"/>
    <n v="166"/>
    <s v="Hilda Lahti Elem"/>
    <n v="345"/>
    <n v="91"/>
    <n v="0.26379999999999998"/>
  </r>
  <r>
    <x v="84"/>
    <n v="4107200"/>
    <x v="84"/>
    <n v="1068"/>
    <s v="Greenwood Elem"/>
    <n v="289"/>
    <n v="160"/>
    <n v="0.55359999999999998"/>
  </r>
  <r>
    <x v="84"/>
    <n v="4107200"/>
    <x v="84"/>
    <n v="1069"/>
    <s v="Island City Elem"/>
    <n v="312"/>
    <n v="125"/>
    <n v="0.40060000000000001"/>
  </r>
  <r>
    <x v="84"/>
    <n v="4107200"/>
    <x v="84"/>
    <n v="1066"/>
    <s v="Central Elem"/>
    <n v="473"/>
    <n v="177"/>
    <n v="0.37419999999999998"/>
  </r>
  <r>
    <x v="84"/>
    <n v="4107200"/>
    <x v="84"/>
    <n v="1072"/>
    <s v="La Grande Middle"/>
    <n v="527"/>
    <n v="176"/>
    <n v="0.33400000000000002"/>
  </r>
  <r>
    <x v="84"/>
    <n v="4107200"/>
    <x v="84"/>
    <n v="1073"/>
    <s v="La Grande High"/>
    <n v="648"/>
    <n v="161"/>
    <n v="0.2485"/>
  </r>
  <r>
    <x v="85"/>
    <n v="4107280"/>
    <x v="85"/>
    <n v="492"/>
    <s v="Lakeview Sr High"/>
    <n v="274"/>
    <n v="155"/>
    <n v="0.56569999999999998"/>
  </r>
  <r>
    <x v="85"/>
    <n v="4107280"/>
    <x v="85"/>
    <n v="490"/>
    <s v="Fremont/Hay Elem"/>
    <n v="326"/>
    <n v="181"/>
    <n v="0.55520000000000003"/>
  </r>
  <r>
    <x v="85"/>
    <n v="4107280"/>
    <x v="85"/>
    <n v="491"/>
    <s v="Daly Middle"/>
    <n v="118"/>
    <n v="64"/>
    <n v="0.54239999999999999"/>
  </r>
  <r>
    <x v="85"/>
    <n v="4107280"/>
    <x v="85"/>
    <n v="489"/>
    <s v="Union Elem"/>
    <n v="41"/>
    <n v="19"/>
    <n v="0.46339999999999998"/>
  </r>
  <r>
    <x v="86"/>
    <n v="4107230"/>
    <x v="86"/>
    <n v="5455"/>
    <s v="Harmony Academy"/>
    <n v="23"/>
    <n v="12"/>
    <n v="0.52170000000000005"/>
  </r>
  <r>
    <x v="86"/>
    <n v="4107230"/>
    <x v="86"/>
    <n v="1288"/>
    <s v="Oak Creek Elementary School"/>
    <n v="571"/>
    <n v="60"/>
    <n v="0.1051"/>
  </r>
  <r>
    <x v="86"/>
    <n v="4107230"/>
    <x v="86"/>
    <n v="59"/>
    <s v="Lake Oswego Middle"/>
    <n v="864"/>
    <n v="66"/>
    <n v="7.6399999999999996E-2"/>
  </r>
  <r>
    <x v="86"/>
    <n v="4107230"/>
    <x v="86"/>
    <n v="56"/>
    <s v="River Grove Elem"/>
    <n v="568"/>
    <n v="41"/>
    <n v="7.22E-2"/>
  </r>
  <r>
    <x v="86"/>
    <n v="4107230"/>
    <x v="86"/>
    <n v="54"/>
    <s v="Hallinan Elem"/>
    <n v="426"/>
    <n v="30"/>
    <n v="7.0400000000000004E-2"/>
  </r>
  <r>
    <x v="86"/>
    <n v="4107230"/>
    <x v="86"/>
    <n v="61"/>
    <s v="Lake Oswego Sr High"/>
    <n v="1274"/>
    <n v="80"/>
    <n v="6.2799999999999995E-2"/>
  </r>
  <r>
    <x v="86"/>
    <n v="4107230"/>
    <x v="86"/>
    <n v="55"/>
    <s v="Lake Grove Elem"/>
    <n v="405"/>
    <n v="24"/>
    <n v="5.9299999999999999E-2"/>
  </r>
  <r>
    <x v="86"/>
    <n v="4107230"/>
    <x v="86"/>
    <n v="62"/>
    <s v="Lakeridge High"/>
    <n v="1222"/>
    <n v="63"/>
    <n v="5.16E-2"/>
  </r>
  <r>
    <x v="86"/>
    <n v="4107230"/>
    <x v="86"/>
    <n v="53"/>
    <s v="Forest Hills Elem"/>
    <n v="427"/>
    <n v="22"/>
    <n v="5.1499999999999997E-2"/>
  </r>
  <r>
    <x v="86"/>
    <n v="4107230"/>
    <x v="86"/>
    <n v="60"/>
    <s v="Lakeridge Middle"/>
    <n v="845"/>
    <n v="42"/>
    <n v="4.9700000000000001E-2"/>
  </r>
  <r>
    <x v="86"/>
    <n v="4107230"/>
    <x v="86"/>
    <n v="58"/>
    <s v="Westridge Elem"/>
    <n v="464"/>
    <n v="11"/>
    <n v="2.3699999999999999E-2"/>
  </r>
  <r>
    <x v="87"/>
    <n v="4107380"/>
    <x v="87"/>
    <n v="653"/>
    <s v="Green Acres School"/>
    <n v="341"/>
    <n v="310"/>
    <n v="0.90910000000000002"/>
  </r>
  <r>
    <x v="87"/>
    <n v="4107380"/>
    <x v="87"/>
    <n v="3504"/>
    <s v="Pioneer School"/>
    <n v="347"/>
    <n v="264"/>
    <n v="0.76080000000000003"/>
  </r>
  <r>
    <x v="87"/>
    <n v="4107380"/>
    <x v="87"/>
    <n v="652"/>
    <s v="Cascades School"/>
    <n v="325"/>
    <n v="238"/>
    <n v="0.73229999999999995"/>
  </r>
  <r>
    <x v="87"/>
    <n v="4107380"/>
    <x v="87"/>
    <n v="658"/>
    <s v="Hamilton Creek School"/>
    <n v="298"/>
    <n v="190"/>
    <n v="0.63759999999999994"/>
  </r>
  <r>
    <x v="87"/>
    <n v="4107380"/>
    <x v="87"/>
    <n v="3503"/>
    <s v="Riverview School"/>
    <n v="419"/>
    <n v="259"/>
    <n v="0.61809999999999998"/>
  </r>
  <r>
    <x v="87"/>
    <n v="4107380"/>
    <x v="87"/>
    <n v="671"/>
    <s v="Lacomb School"/>
    <n v="242"/>
    <n v="141"/>
    <n v="0.58260000000000001"/>
  </r>
  <r>
    <x v="87"/>
    <n v="4107380"/>
    <x v="87"/>
    <n v="674"/>
    <s v="Seven Oak Middle"/>
    <n v="639"/>
    <n v="255"/>
    <n v="0.39910000000000001"/>
  </r>
  <r>
    <x v="87"/>
    <n v="4107380"/>
    <x v="87"/>
    <n v="688"/>
    <s v="Lebanon High"/>
    <n v="1174"/>
    <n v="362"/>
    <n v="0.30830000000000002"/>
  </r>
  <r>
    <x v="87"/>
    <n v="4107380"/>
    <x v="87"/>
    <n v="3505"/>
    <s v="Sand Ridge Charter School"/>
    <n v="323"/>
    <n v="0"/>
    <n v="0"/>
  </r>
  <r>
    <x v="88"/>
    <n v="4107500"/>
    <x v="88"/>
    <n v="4038"/>
    <s v="Siletz Valley Schools"/>
    <n v="205"/>
    <n v="182"/>
    <n v="0.88780000000000003"/>
  </r>
  <r>
    <x v="88"/>
    <n v="4107500"/>
    <x v="88"/>
    <n v="617"/>
    <s v="Oceanlake Elem"/>
    <n v="375"/>
    <n v="308"/>
    <n v="0.82130000000000003"/>
  </r>
  <r>
    <x v="88"/>
    <n v="4107500"/>
    <x v="88"/>
    <n v="620"/>
    <s v="Taft Elem"/>
    <n v="540"/>
    <n v="424"/>
    <n v="0.78520000000000001"/>
  </r>
  <r>
    <x v="88"/>
    <n v="4107500"/>
    <x v="88"/>
    <n v="623"/>
    <s v="Crestview Heights School"/>
    <n v="316"/>
    <n v="240"/>
    <n v="0.75949999999999995"/>
  </r>
  <r>
    <x v="88"/>
    <n v="4107500"/>
    <x v="88"/>
    <n v="618"/>
    <s v="Yaquina View Elem"/>
    <n v="445"/>
    <n v="304"/>
    <n v="0.68310000000000004"/>
  </r>
  <r>
    <x v="88"/>
    <n v="4107500"/>
    <x v="88"/>
    <n v="621"/>
    <s v="Taft Middle"/>
    <n v="749"/>
    <n v="493"/>
    <n v="0.65820000000000001"/>
  </r>
  <r>
    <x v="88"/>
    <n v="4107500"/>
    <x v="88"/>
    <n v="628"/>
    <s v="Taft High"/>
    <n v="749"/>
    <n v="493"/>
    <n v="0.65820000000000001"/>
  </r>
  <r>
    <x v="88"/>
    <n v="4107500"/>
    <x v="88"/>
    <n v="611"/>
    <s v="Toledo Elem"/>
    <n v="433"/>
    <n v="283"/>
    <n v="0.65359999999999996"/>
  </r>
  <r>
    <x v="88"/>
    <n v="4107500"/>
    <x v="88"/>
    <n v="625"/>
    <s v="Sam Case Elem"/>
    <n v="470"/>
    <n v="286"/>
    <n v="0.60850000000000004"/>
  </r>
  <r>
    <x v="88"/>
    <n v="4107500"/>
    <x v="88"/>
    <n v="624"/>
    <s v="Waldport Middle"/>
    <n v="259"/>
    <n v="154"/>
    <n v="0.59460000000000002"/>
  </r>
  <r>
    <x v="88"/>
    <n v="4107500"/>
    <x v="88"/>
    <n v="630"/>
    <s v="Waldport High"/>
    <n v="259"/>
    <n v="154"/>
    <n v="0.59460000000000002"/>
  </r>
  <r>
    <x v="88"/>
    <n v="4107500"/>
    <x v="88"/>
    <n v="622"/>
    <s v="Toledo Jr High"/>
    <n v="307"/>
    <n v="163"/>
    <n v="0.53090000000000004"/>
  </r>
  <r>
    <x v="88"/>
    <n v="4107500"/>
    <x v="88"/>
    <n v="629"/>
    <s v="Toledo Senior High School"/>
    <n v="307"/>
    <n v="163"/>
    <n v="0.53090000000000004"/>
  </r>
  <r>
    <x v="88"/>
    <n v="4107500"/>
    <x v="88"/>
    <n v="615"/>
    <s v="Newport Middle"/>
    <n v="468"/>
    <n v="248"/>
    <n v="0.52990000000000004"/>
  </r>
  <r>
    <x v="88"/>
    <n v="4107500"/>
    <x v="88"/>
    <n v="3361"/>
    <s v="Eddyville Charter School"/>
    <n v="194"/>
    <n v="99"/>
    <n v="0.51029999999999998"/>
  </r>
  <r>
    <x v="88"/>
    <n v="4107500"/>
    <x v="88"/>
    <n v="627"/>
    <s v="Newport High"/>
    <n v="631"/>
    <n v="318"/>
    <n v="0.504"/>
  </r>
  <r>
    <x v="88"/>
    <n v="4107500"/>
    <x v="88"/>
    <n v="3240"/>
    <s v="Lincoln City Career Tech High"/>
    <n v="749"/>
    <n v="308"/>
    <n v="0.41120000000000001"/>
  </r>
  <r>
    <x v="89"/>
    <n v="4107530"/>
    <x v="89"/>
    <n v="3366"/>
    <s v="Long Creek School"/>
    <n v="36"/>
    <n v="36"/>
    <n v="1"/>
  </r>
  <r>
    <x v="90"/>
    <n v="4107590"/>
    <x v="90"/>
    <n v="598"/>
    <s v="Lundy Elem"/>
    <n v="152"/>
    <n v="112"/>
    <n v="0.73680000000000001"/>
  </r>
  <r>
    <x v="90"/>
    <n v="4107590"/>
    <x v="90"/>
    <n v="599"/>
    <s v="Lowell Jr/Sr High"/>
    <n v="183"/>
    <n v="118"/>
    <n v="0.64480000000000004"/>
  </r>
  <r>
    <x v="90"/>
    <n v="4107590"/>
    <x v="90"/>
    <n v="5252"/>
    <s v="Mountain View Academy"/>
    <n v="137"/>
    <n v="29"/>
    <n v="0.2117"/>
  </r>
  <r>
    <x v="90"/>
    <n v="4107590"/>
    <x v="90"/>
    <n v="5349"/>
    <s v="Bridge Charter Academy"/>
    <n v="457"/>
    <n v="0"/>
    <n v="0"/>
  </r>
  <r>
    <x v="91"/>
    <n v="4107710"/>
    <x v="91"/>
    <n v="568"/>
    <s v="Mapleton Elem"/>
    <n v="68"/>
    <n v="68"/>
    <n v="1"/>
  </r>
  <r>
    <x v="91"/>
    <n v="4107710"/>
    <x v="91"/>
    <n v="569"/>
    <s v="Mapleton Sr High"/>
    <n v="63"/>
    <n v="45"/>
    <n v="0.71430000000000005"/>
  </r>
  <r>
    <x v="92"/>
    <n v="4107740"/>
    <x v="92"/>
    <n v="603"/>
    <s v="Marcola Elem"/>
    <n v="129"/>
    <n v="31"/>
    <n v="0.24030000000000001"/>
  </r>
  <r>
    <x v="92"/>
    <n v="4107740"/>
    <x v="92"/>
    <n v="5444"/>
    <s v="TEACH-NW"/>
    <n v="505"/>
    <n v="36"/>
    <n v="7.1300000000000002E-2"/>
  </r>
  <r>
    <x v="92"/>
    <n v="4107740"/>
    <x v="92"/>
    <n v="604"/>
    <s v="Mohawk High"/>
    <n v="136"/>
    <n v="0"/>
    <n v="0"/>
  </r>
  <r>
    <x v="93"/>
    <n v="4107980"/>
    <x v="93"/>
    <n v="594"/>
    <s v="McKenzie River Community School"/>
    <n v="190"/>
    <n v="144"/>
    <n v="0.75790000000000002"/>
  </r>
  <r>
    <x v="94"/>
    <n v="4108010"/>
    <x v="94"/>
    <n v="4639"/>
    <s v="Sue Buel Elementary"/>
    <n v="452"/>
    <n v="325"/>
    <n v="0.71899999999999997"/>
  </r>
  <r>
    <x v="94"/>
    <n v="4108010"/>
    <x v="94"/>
    <n v="2784"/>
    <s v="Grandhaven Elem"/>
    <n v="473"/>
    <n v="302"/>
    <n v="0.63849999999999996"/>
  </r>
  <r>
    <x v="94"/>
    <n v="4108010"/>
    <x v="94"/>
    <n v="1233"/>
    <s v="Patton Middle"/>
    <n v="873"/>
    <n v="518"/>
    <n v="0.59340000000000004"/>
  </r>
  <r>
    <x v="94"/>
    <n v="4108010"/>
    <x v="94"/>
    <n v="1231"/>
    <s v="Newby Elem"/>
    <n v="480"/>
    <n v="281"/>
    <n v="0.58540000000000003"/>
  </r>
  <r>
    <x v="94"/>
    <n v="4108010"/>
    <x v="94"/>
    <n v="1228"/>
    <s v="Columbus Elem"/>
    <n v="487"/>
    <n v="273"/>
    <n v="0.56059999999999999"/>
  </r>
  <r>
    <x v="94"/>
    <n v="4108010"/>
    <x v="94"/>
    <n v="1315"/>
    <s v="Duniway Middle"/>
    <n v="810"/>
    <n v="403"/>
    <n v="0.4975"/>
  </r>
  <r>
    <x v="94"/>
    <n v="4108010"/>
    <x v="94"/>
    <n v="1232"/>
    <s v="Wascher Elem"/>
    <n v="402"/>
    <n v="184"/>
    <n v="0.4577"/>
  </r>
  <r>
    <x v="94"/>
    <n v="4108010"/>
    <x v="94"/>
    <n v="1234"/>
    <s v="McMinnville High"/>
    <n v="2048"/>
    <n v="915"/>
    <n v="0.44679999999999997"/>
  </r>
  <r>
    <x v="94"/>
    <n v="4108010"/>
    <x v="94"/>
    <n v="1230"/>
    <s v="Memorial Elem"/>
    <n v="575"/>
    <n v="203"/>
    <n v="0.35299999999999998"/>
  </r>
  <r>
    <x v="95"/>
    <n v="4108040"/>
    <x v="95"/>
    <n v="410"/>
    <s v="Howard Elem"/>
    <n v="418"/>
    <n v="418"/>
    <n v="1"/>
  </r>
  <r>
    <x v="95"/>
    <n v="4108040"/>
    <x v="95"/>
    <n v="411"/>
    <s v="Jackson Elem"/>
    <n v="400"/>
    <n v="400"/>
    <n v="1"/>
  </r>
  <r>
    <x v="95"/>
    <n v="4108040"/>
    <x v="95"/>
    <n v="413"/>
    <s v="Jefferson Elem"/>
    <n v="481"/>
    <n v="481"/>
    <n v="1"/>
  </r>
  <r>
    <x v="95"/>
    <n v="4108040"/>
    <x v="95"/>
    <n v="416"/>
    <s v="Kennedy Elem"/>
    <n v="600"/>
    <n v="600"/>
    <n v="1"/>
  </r>
  <r>
    <x v="95"/>
    <n v="4108040"/>
    <x v="95"/>
    <n v="415"/>
    <s v="Oak Grove Elem"/>
    <n v="475"/>
    <n v="475"/>
    <n v="1"/>
  </r>
  <r>
    <x v="95"/>
    <n v="4108040"/>
    <x v="95"/>
    <n v="417"/>
    <s v="Roosevelt Elem"/>
    <n v="424"/>
    <n v="424"/>
    <n v="1"/>
  </r>
  <r>
    <x v="95"/>
    <n v="4108040"/>
    <x v="95"/>
    <n v="419"/>
    <s v="Washington Elem"/>
    <n v="366"/>
    <n v="366"/>
    <n v="1"/>
  </r>
  <r>
    <x v="95"/>
    <n v="4108040"/>
    <x v="95"/>
    <n v="420"/>
    <s v="Wilson Elem"/>
    <n v="487"/>
    <n v="487"/>
    <n v="1"/>
  </r>
  <r>
    <x v="95"/>
    <n v="4108040"/>
    <x v="95"/>
    <n v="5205"/>
    <s v="Kids Unlimited Academy"/>
    <n v="466"/>
    <n v="466"/>
    <n v="1"/>
  </r>
  <r>
    <x v="95"/>
    <n v="4108040"/>
    <x v="95"/>
    <n v="422"/>
    <s v="McLoughlin Middle"/>
    <n v="1006"/>
    <n v="1006"/>
    <n v="1"/>
  </r>
  <r>
    <x v="95"/>
    <n v="4108040"/>
    <x v="95"/>
    <n v="3554"/>
    <s v="Central Medford High"/>
    <n v="191"/>
    <n v="191"/>
    <n v="1"/>
  </r>
  <r>
    <x v="95"/>
    <n v="4108040"/>
    <x v="95"/>
    <n v="421"/>
    <s v="Hedrick Middle"/>
    <n v="1050"/>
    <n v="447"/>
    <n v="0.42570000000000002"/>
  </r>
  <r>
    <x v="95"/>
    <n v="4108040"/>
    <x v="95"/>
    <n v="423"/>
    <s v="South Medford High"/>
    <n v="1803"/>
    <n v="757"/>
    <n v="0.4199"/>
  </r>
  <r>
    <x v="95"/>
    <n v="4108040"/>
    <x v="95"/>
    <n v="424"/>
    <s v="North Medford High"/>
    <n v="1682"/>
    <n v="676"/>
    <n v="0.40189999999999998"/>
  </r>
  <r>
    <x v="95"/>
    <n v="4108040"/>
    <x v="95"/>
    <n v="4593"/>
    <s v="Madrone Trail Public Charter School"/>
    <n v="234"/>
    <n v="85"/>
    <n v="0.36320000000000002"/>
  </r>
  <r>
    <x v="95"/>
    <n v="4108040"/>
    <x v="95"/>
    <n v="408"/>
    <s v="Griffin Creek Elem"/>
    <n v="596"/>
    <n v="212"/>
    <n v="0.35570000000000002"/>
  </r>
  <r>
    <x v="95"/>
    <n v="4108040"/>
    <x v="95"/>
    <n v="1350"/>
    <s v="Abraham Lincoln Elem"/>
    <n v="568"/>
    <n v="192"/>
    <n v="0.33800000000000002"/>
  </r>
  <r>
    <x v="95"/>
    <n v="4108040"/>
    <x v="95"/>
    <n v="4821"/>
    <s v="Logos Public Charter School"/>
    <n v="978"/>
    <n v="296"/>
    <n v="0.30270000000000002"/>
  </r>
  <r>
    <x v="95"/>
    <n v="4108040"/>
    <x v="95"/>
    <n v="412"/>
    <s v="Jacksonville Elem"/>
    <n v="439"/>
    <n v="122"/>
    <n v="0.27789999999999998"/>
  </r>
  <r>
    <x v="95"/>
    <n v="4108040"/>
    <x v="95"/>
    <n v="414"/>
    <s v="Lone Pine Elem"/>
    <n v="577"/>
    <n v="153"/>
    <n v="0.26519999999999999"/>
  </r>
  <r>
    <x v="95"/>
    <n v="4108040"/>
    <x v="95"/>
    <n v="409"/>
    <s v="Hoover Elem"/>
    <n v="707"/>
    <n v="177"/>
    <n v="0.25040000000000001"/>
  </r>
  <r>
    <x v="95"/>
    <n v="4108040"/>
    <x v="95"/>
    <n v="418"/>
    <s v="Ruch Outdoor Community School"/>
    <n v="216"/>
    <n v="53"/>
    <n v="0.24540000000000001"/>
  </r>
  <r>
    <x v="95"/>
    <n v="4108040"/>
    <x v="95"/>
    <n v="5304"/>
    <s v="Valley School of SO OR"/>
    <n v="120"/>
    <n v="11"/>
    <n v="9.1700000000000004E-2"/>
  </r>
  <r>
    <x v="95"/>
    <n v="4108040"/>
    <x v="95"/>
    <n v="5510"/>
    <s v="Medford Online Academy"/>
    <n v="1"/>
    <n v="0"/>
    <n v="0"/>
  </r>
  <r>
    <x v="95"/>
    <n v="4108040"/>
    <x v="95"/>
    <n v="5511"/>
    <s v="5-6 School at Oakdale"/>
    <n v="1"/>
    <n v="0"/>
    <n v="0"/>
  </r>
  <r>
    <x v="96"/>
    <n v="4108160"/>
    <x v="96"/>
    <n v="5434"/>
    <s v="Gib Olinger Elementary"/>
    <n v="547"/>
    <n v="472"/>
    <n v="0.8629"/>
  </r>
  <r>
    <x v="96"/>
    <n v="4108160"/>
    <x v="96"/>
    <n v="5296"/>
    <s v="Ferndale Elementary School"/>
    <n v="265"/>
    <n v="211"/>
    <n v="0.79620000000000002"/>
  </r>
  <r>
    <x v="96"/>
    <n v="4108160"/>
    <x v="96"/>
    <n v="1057"/>
    <s v="Central Middle"/>
    <n v="407"/>
    <n v="291"/>
    <n v="0.71499999999999997"/>
  </r>
  <r>
    <x v="96"/>
    <n v="4108160"/>
    <x v="96"/>
    <n v="1064"/>
    <s v="McLoughlin High"/>
    <n v="524"/>
    <n v="320"/>
    <n v="0.61070000000000002"/>
  </r>
  <r>
    <x v="97"/>
    <n v="4108280"/>
    <x v="97"/>
    <n v="3404"/>
    <s v="Mitchell School"/>
    <n v="37"/>
    <n v="22"/>
    <n v="0.59460000000000002"/>
  </r>
  <r>
    <x v="97"/>
    <n v="4108280"/>
    <x v="97"/>
    <n v="5440"/>
    <s v="Cascade Virtual Academy"/>
    <n v="1058"/>
    <n v="253"/>
    <n v="0.23910000000000001"/>
  </r>
  <r>
    <x v="97"/>
    <n v="4108280"/>
    <x v="97"/>
    <n v="5150"/>
    <s v="Insight School of Oregon Painted Hills"/>
    <n v="489"/>
    <n v="107"/>
    <n v="0.21879999999999999"/>
  </r>
  <r>
    <x v="97"/>
    <n v="4108280"/>
    <x v="97"/>
    <n v="5441"/>
    <s v="Destinations Career Academy of Oregon"/>
    <n v="227"/>
    <n v="33"/>
    <n v="0.1454"/>
  </r>
  <r>
    <x v="98"/>
    <n v="4108310"/>
    <x v="98"/>
    <n v="94"/>
    <s v="Molalla Elem"/>
    <n v="437"/>
    <n v="250"/>
    <n v="0.57210000000000005"/>
  </r>
  <r>
    <x v="98"/>
    <n v="4108310"/>
    <x v="98"/>
    <n v="95"/>
    <s v="Molalla River Middle"/>
    <n v="547"/>
    <n v="224"/>
    <n v="0.40949999999999998"/>
  </r>
  <r>
    <x v="98"/>
    <n v="4108310"/>
    <x v="98"/>
    <n v="128"/>
    <s v="Rural Dell Elem"/>
    <n v="266"/>
    <n v="87"/>
    <n v="0.3271"/>
  </r>
  <r>
    <x v="98"/>
    <n v="4108310"/>
    <x v="98"/>
    <n v="142"/>
    <s v="Molalla High"/>
    <n v="711"/>
    <n v="230"/>
    <n v="0.32350000000000001"/>
  </r>
  <r>
    <x v="98"/>
    <n v="4108310"/>
    <x v="98"/>
    <n v="93"/>
    <s v="Clarkes Elem"/>
    <n v="189"/>
    <n v="55"/>
    <n v="0.29099999999999998"/>
  </r>
  <r>
    <x v="98"/>
    <n v="4108310"/>
    <x v="98"/>
    <n v="121"/>
    <s v="Mulino Elem"/>
    <n v="318"/>
    <n v="91"/>
    <n v="0.28620000000000001"/>
  </r>
  <r>
    <x v="98"/>
    <n v="4108310"/>
    <x v="98"/>
    <n v="4818"/>
    <s v="Renaissance Public Academy"/>
    <n v="99"/>
    <n v="14"/>
    <n v="0.1414"/>
  </r>
  <r>
    <x v="98"/>
    <n v="4108310"/>
    <x v="98"/>
    <n v="4745"/>
    <s v="Molalla River Academy"/>
    <n v="225"/>
    <n v="30"/>
    <n v="0.1333"/>
  </r>
  <r>
    <x v="99"/>
    <n v="4108430"/>
    <x v="99"/>
    <n v="43"/>
    <s v="Monroe High"/>
    <n v="113"/>
    <n v="48"/>
    <n v="0.42480000000000001"/>
  </r>
  <r>
    <x v="99"/>
    <n v="4108430"/>
    <x v="99"/>
    <n v="1321"/>
    <s v="Monroe Grade"/>
    <n v="244"/>
    <n v="95"/>
    <n v="0.38929999999999998"/>
  </r>
  <r>
    <x v="100"/>
    <n v="4108460"/>
    <x v="100"/>
    <n v="3350"/>
    <s v="Monument School"/>
    <n v="52"/>
    <n v="33"/>
    <n v="0.63460000000000005"/>
  </r>
  <r>
    <x v="101"/>
    <n v="4108520"/>
    <x v="101"/>
    <n v="814"/>
    <s v="Sam Boardman Elem"/>
    <n v="317"/>
    <n v="235"/>
    <n v="0.74129999999999996"/>
  </r>
  <r>
    <x v="101"/>
    <n v="4108520"/>
    <x v="101"/>
    <n v="813"/>
    <s v="A C Houghton Elem"/>
    <n v="197"/>
    <n v="139"/>
    <n v="0.7056"/>
  </r>
  <r>
    <x v="101"/>
    <n v="4108520"/>
    <x v="101"/>
    <n v="4047"/>
    <s v="Windy River Elem"/>
    <n v="247"/>
    <n v="174"/>
    <n v="0.70450000000000002"/>
  </r>
  <r>
    <x v="101"/>
    <n v="4108520"/>
    <x v="101"/>
    <n v="4048"/>
    <s v="Irrigon Elem"/>
    <n v="182"/>
    <n v="128"/>
    <n v="0.70330000000000004"/>
  </r>
  <r>
    <x v="101"/>
    <n v="4108520"/>
    <x v="101"/>
    <n v="820"/>
    <s v="Riverside Jr/Sr High"/>
    <n v="456"/>
    <n v="319"/>
    <n v="0.6996"/>
  </r>
  <r>
    <x v="101"/>
    <n v="4108520"/>
    <x v="101"/>
    <n v="817"/>
    <s v="Irrigon Jr/Sr High"/>
    <n v="364"/>
    <n v="226"/>
    <n v="0.62090000000000001"/>
  </r>
  <r>
    <x v="101"/>
    <n v="4108520"/>
    <x v="101"/>
    <n v="5433"/>
    <s v="Morrow Education Center"/>
    <n v="149"/>
    <n v="58"/>
    <n v="0.38929999999999998"/>
  </r>
  <r>
    <x v="101"/>
    <n v="4108520"/>
    <x v="101"/>
    <n v="815"/>
    <s v="Heppner Elem"/>
    <n v="163"/>
    <n v="34"/>
    <n v="0.20860000000000001"/>
  </r>
  <r>
    <x v="101"/>
    <n v="4108520"/>
    <x v="101"/>
    <n v="818"/>
    <s v="Heppner Jr/Sr High"/>
    <n v="138"/>
    <n v="24"/>
    <n v="0.1739"/>
  </r>
  <r>
    <x v="102"/>
    <n v="4108550"/>
    <x v="102"/>
    <n v="793"/>
    <s v="St Marys Public School"/>
    <n v="290"/>
    <n v="138"/>
    <n v="0.47589999999999999"/>
  </r>
  <r>
    <x v="102"/>
    <n v="4108550"/>
    <x v="102"/>
    <n v="792"/>
    <s v="Mt Angel Middle"/>
    <n v="159"/>
    <n v="67"/>
    <n v="0.4214"/>
  </r>
  <r>
    <x v="102"/>
    <n v="4108550"/>
    <x v="102"/>
    <n v="794"/>
    <s v="John F Kennedy High"/>
    <n v="215"/>
    <n v="79"/>
    <n v="0.3674"/>
  </r>
  <r>
    <x v="103"/>
    <n v="4100640"/>
    <x v="103"/>
    <n v="214"/>
    <s v="Myrtle Crest School"/>
    <n v="267"/>
    <n v="178"/>
    <n v="0.66669999999999996"/>
  </r>
  <r>
    <x v="103"/>
    <n v="4100640"/>
    <x v="103"/>
    <n v="215"/>
    <s v="Myrtle Point High"/>
    <n v="219"/>
    <n v="121"/>
    <n v="0.55249999999999999"/>
  </r>
  <r>
    <x v="104"/>
    <n v="4108650"/>
    <x v="104"/>
    <n v="1020"/>
    <s v="Garibaldi Elem"/>
    <n v="117"/>
    <n v="43"/>
    <n v="0.36749999999999999"/>
  </r>
  <r>
    <x v="104"/>
    <n v="4108650"/>
    <x v="104"/>
    <n v="4481"/>
    <s v="Neah-Kah-Nie Middle"/>
    <n v="191"/>
    <n v="66"/>
    <n v="0.34549999999999997"/>
  </r>
  <r>
    <x v="104"/>
    <n v="4108650"/>
    <x v="104"/>
    <n v="1021"/>
    <s v="Nehalem Elem"/>
    <n v="138"/>
    <n v="43"/>
    <n v="0.31159999999999999"/>
  </r>
  <r>
    <x v="104"/>
    <n v="4108650"/>
    <x v="104"/>
    <n v="1022"/>
    <s v="Neah-Kah-Nie High"/>
    <n v="264"/>
    <n v="77"/>
    <n v="0.29170000000000001"/>
  </r>
  <r>
    <x v="105"/>
    <n v="4108700"/>
    <x v="105"/>
    <n v="1019"/>
    <s v="Nestucca Valley Elem"/>
    <n v="212"/>
    <n v="152"/>
    <n v="0.71699999999999997"/>
  </r>
  <r>
    <x v="105"/>
    <n v="4108700"/>
    <x v="105"/>
    <n v="1023"/>
    <s v="Nestucca High"/>
    <n v="233"/>
    <n v="98"/>
    <n v="0.42059999999999997"/>
  </r>
  <r>
    <x v="106"/>
    <n v="4108720"/>
    <x v="106"/>
    <n v="1217"/>
    <s v="Edwards Elem"/>
    <n v="471"/>
    <n v="232"/>
    <n v="0.49259999999999998"/>
  </r>
  <r>
    <x v="106"/>
    <n v="4108720"/>
    <x v="106"/>
    <n v="4342"/>
    <s v="Joan Austin Elem"/>
    <n v="220"/>
    <n v="91"/>
    <n v="0.41360000000000002"/>
  </r>
  <r>
    <x v="106"/>
    <n v="4108720"/>
    <x v="106"/>
    <n v="1218"/>
    <s v="Ewing Young Elem"/>
    <n v="139"/>
    <n v="57"/>
    <n v="0.41010000000000002"/>
  </r>
  <r>
    <x v="106"/>
    <n v="4108720"/>
    <x v="106"/>
    <n v="1221"/>
    <s v="Mountain View Middle"/>
    <n v="445"/>
    <n v="171"/>
    <n v="0.38429999999999997"/>
  </r>
  <r>
    <x v="106"/>
    <n v="4108720"/>
    <x v="106"/>
    <n v="1336"/>
    <s v="Chehalem Valley Middle"/>
    <n v="497"/>
    <n v="178"/>
    <n v="0.35809999999999997"/>
  </r>
  <r>
    <x v="106"/>
    <n v="4108720"/>
    <x v="106"/>
    <n v="1219"/>
    <s v="Mabel Rush Elem"/>
    <n v="337"/>
    <n v="105"/>
    <n v="0.31159999999999999"/>
  </r>
  <r>
    <x v="106"/>
    <n v="4108720"/>
    <x v="106"/>
    <n v="1216"/>
    <s v="Dundee Elem"/>
    <n v="193"/>
    <n v="53"/>
    <n v="0.27460000000000001"/>
  </r>
  <r>
    <x v="106"/>
    <n v="4108720"/>
    <x v="106"/>
    <n v="1335"/>
    <s v="Antonia Crater Elem"/>
    <n v="301"/>
    <n v="82"/>
    <n v="0.27239999999999998"/>
  </r>
  <r>
    <x v="106"/>
    <n v="4108720"/>
    <x v="106"/>
    <n v="1222"/>
    <s v="Newberg Sr High"/>
    <n v="1216"/>
    <n v="320"/>
    <n v="0.26319999999999999"/>
  </r>
  <r>
    <x v="107"/>
    <n v="4108820"/>
    <x v="107"/>
    <n v="205"/>
    <s v="North Bay Elem"/>
    <n v="449"/>
    <n v="346"/>
    <n v="0.77059999999999995"/>
  </r>
  <r>
    <x v="107"/>
    <n v="4108820"/>
    <x v="107"/>
    <n v="204"/>
    <s v="Hillcrest Elem"/>
    <n v="454"/>
    <n v="312"/>
    <n v="0.68720000000000003"/>
  </r>
  <r>
    <x v="107"/>
    <n v="4108820"/>
    <x v="107"/>
    <n v="4690"/>
    <s v="Oregon Virtual Academy"/>
    <n v="3427"/>
    <n v="2057"/>
    <n v="0.60019999999999996"/>
  </r>
  <r>
    <x v="107"/>
    <n v="4108820"/>
    <x v="107"/>
    <n v="208"/>
    <s v="North Bend Middle"/>
    <n v="526"/>
    <n v="307"/>
    <n v="0.5837"/>
  </r>
  <r>
    <x v="107"/>
    <n v="4108820"/>
    <x v="107"/>
    <n v="209"/>
    <s v="North Bend Sr High"/>
    <n v="749"/>
    <n v="286"/>
    <n v="0.38179999999999997"/>
  </r>
  <r>
    <x v="108"/>
    <n v="4108830"/>
    <x v="108"/>
    <n v="72"/>
    <s v="Whitcomb Elem"/>
    <n v="382"/>
    <n v="351"/>
    <n v="0.91879999999999995"/>
  </r>
  <r>
    <x v="108"/>
    <n v="4108830"/>
    <x v="108"/>
    <n v="3342"/>
    <s v="Oak Grove Elem"/>
    <n v="335"/>
    <n v="208"/>
    <n v="0.62090000000000001"/>
  </r>
  <r>
    <x v="108"/>
    <n v="4108830"/>
    <x v="108"/>
    <n v="4764"/>
    <s v="Lewelling Elem"/>
    <n v="310"/>
    <n v="189"/>
    <n v="0.60970000000000002"/>
  </r>
  <r>
    <x v="108"/>
    <n v="4108830"/>
    <x v="108"/>
    <n v="4765"/>
    <s v="Linwood Elem"/>
    <n v="286"/>
    <n v="169"/>
    <n v="0.59089999999999998"/>
  </r>
  <r>
    <x v="108"/>
    <n v="4108830"/>
    <x v="108"/>
    <n v="84"/>
    <s v="Rowe Middle"/>
    <n v="847"/>
    <n v="483"/>
    <n v="0.57020000000000004"/>
  </r>
  <r>
    <x v="108"/>
    <n v="4108830"/>
    <x v="108"/>
    <n v="4004"/>
    <s v="New Urban High"/>
    <n v="150"/>
    <n v="78"/>
    <n v="0.52"/>
  </r>
  <r>
    <x v="108"/>
    <n v="4108830"/>
    <x v="108"/>
    <n v="3530"/>
    <s v="Alder Creek Middle"/>
    <n v="958"/>
    <n v="460"/>
    <n v="0.48020000000000002"/>
  </r>
  <r>
    <x v="108"/>
    <n v="4108830"/>
    <x v="108"/>
    <n v="76"/>
    <s v="Riverside Elem"/>
    <n v="394"/>
    <n v="189"/>
    <n v="0.47970000000000002"/>
  </r>
  <r>
    <x v="108"/>
    <n v="4108830"/>
    <x v="108"/>
    <n v="86"/>
    <s v="Milwaukie High"/>
    <n v="776"/>
    <n v="365"/>
    <n v="0.47039999999999998"/>
  </r>
  <r>
    <x v="108"/>
    <n v="4108830"/>
    <x v="108"/>
    <n v="4369"/>
    <s v="Milwaukie Academy of the Arts"/>
    <n v="305"/>
    <n v="143"/>
    <n v="0.46889999999999998"/>
  </r>
  <r>
    <x v="108"/>
    <n v="4108830"/>
    <x v="108"/>
    <n v="65"/>
    <s v="Bilquist Elem"/>
    <n v="407"/>
    <n v="187"/>
    <n v="0.45950000000000002"/>
  </r>
  <r>
    <x v="108"/>
    <n v="4108830"/>
    <x v="108"/>
    <n v="4005"/>
    <s v="Milwaukie El Puente Elementary"/>
    <n v="463"/>
    <n v="204"/>
    <n v="0.44059999999999999"/>
  </r>
  <r>
    <x v="108"/>
    <n v="4108830"/>
    <x v="108"/>
    <n v="4762"/>
    <s v="Ardenwald Elem"/>
    <n v="430"/>
    <n v="189"/>
    <n v="0.4395"/>
  </r>
  <r>
    <x v="108"/>
    <n v="4108830"/>
    <x v="108"/>
    <n v="87"/>
    <s v="Putnam High"/>
    <n v="1172"/>
    <n v="457"/>
    <n v="0.38990000000000002"/>
  </r>
  <r>
    <x v="108"/>
    <n v="4108830"/>
    <x v="108"/>
    <n v="4767"/>
    <s v="Rock Creek Middle"/>
    <n v="931"/>
    <n v="307"/>
    <n v="0.32979999999999998"/>
  </r>
  <r>
    <x v="108"/>
    <n v="4108830"/>
    <x v="108"/>
    <n v="4226"/>
    <s v="Clackamas Middle College"/>
    <n v="296"/>
    <n v="95"/>
    <n v="0.32090000000000002"/>
  </r>
  <r>
    <x v="108"/>
    <n v="4108830"/>
    <x v="108"/>
    <n v="4714"/>
    <s v="Verne A Duncan Elem"/>
    <n v="560"/>
    <n v="174"/>
    <n v="0.31069999999999998"/>
  </r>
  <r>
    <x v="108"/>
    <n v="4108830"/>
    <x v="108"/>
    <n v="79"/>
    <s v="View Acres Elem"/>
    <n v="425"/>
    <n v="128"/>
    <n v="0.30120000000000002"/>
  </r>
  <r>
    <x v="108"/>
    <n v="4108830"/>
    <x v="108"/>
    <n v="78"/>
    <s v="Sunnyside Elem"/>
    <n v="552"/>
    <n v="166"/>
    <n v="0.30070000000000002"/>
  </r>
  <r>
    <x v="108"/>
    <n v="4108830"/>
    <x v="108"/>
    <n v="4766"/>
    <s v="Oregon Trail Elem"/>
    <n v="549"/>
    <n v="132"/>
    <n v="0.2404"/>
  </r>
  <r>
    <x v="108"/>
    <n v="4108830"/>
    <x v="108"/>
    <n v="4223"/>
    <s v="Clackamas Web Academy"/>
    <n v="460"/>
    <n v="106"/>
    <n v="0.23039999999999999"/>
  </r>
  <r>
    <x v="108"/>
    <n v="4108830"/>
    <x v="108"/>
    <n v="1264"/>
    <s v="Mount Scott Elem"/>
    <n v="383"/>
    <n v="88"/>
    <n v="0.2298"/>
  </r>
  <r>
    <x v="108"/>
    <n v="4108830"/>
    <x v="108"/>
    <n v="85"/>
    <s v="Clackamas High"/>
    <n v="2617"/>
    <n v="576"/>
    <n v="0.22009999999999999"/>
  </r>
  <r>
    <x v="108"/>
    <n v="4108830"/>
    <x v="108"/>
    <n v="3198"/>
    <s v="Spring Mountain Elem"/>
    <n v="481"/>
    <n v="96"/>
    <n v="0.1996"/>
  </r>
  <r>
    <x v="108"/>
    <n v="4108830"/>
    <x v="108"/>
    <n v="4715"/>
    <s v="Happy Valley Middle"/>
    <n v="1137"/>
    <n v="216"/>
    <n v="0.19"/>
  </r>
  <r>
    <x v="108"/>
    <n v="4108830"/>
    <x v="108"/>
    <n v="5451"/>
    <s v="Beatrice Morrow Cannady Elementary"/>
    <n v="383"/>
    <n v="69"/>
    <n v="0.1802"/>
  </r>
  <r>
    <x v="108"/>
    <n v="4108830"/>
    <x v="108"/>
    <n v="4713"/>
    <s v="Scouters Mountain Elem"/>
    <n v="370"/>
    <n v="59"/>
    <n v="0.1595"/>
  </r>
  <r>
    <x v="108"/>
    <n v="4108830"/>
    <x v="108"/>
    <n v="4475"/>
    <s v="Cascade Heights Public Charter School"/>
    <n v="220"/>
    <n v="29"/>
    <n v="0.1318"/>
  </r>
  <r>
    <x v="108"/>
    <n v="4108830"/>
    <x v="108"/>
    <n v="2733"/>
    <s v="Sojourner School"/>
    <n v="158"/>
    <n v="17"/>
    <n v="0.1076"/>
  </r>
  <r>
    <x v="108"/>
    <n v="4108830"/>
    <x v="108"/>
    <n v="4763"/>
    <s v="Happy Valley Elem"/>
    <n v="469"/>
    <n v="47"/>
    <n v="0.1002"/>
  </r>
  <r>
    <x v="109"/>
    <n v="4104350"/>
    <x v="109"/>
    <n v="296"/>
    <s v="North Douglas Elem"/>
    <n v="236"/>
    <n v="153"/>
    <n v="0.64829999999999999"/>
  </r>
  <r>
    <x v="109"/>
    <n v="4104350"/>
    <x v="109"/>
    <n v="297"/>
    <s v="North Douglas High"/>
    <n v="89"/>
    <n v="46"/>
    <n v="0.51690000000000003"/>
  </r>
  <r>
    <x v="110"/>
    <n v="4111400"/>
    <x v="110"/>
    <n v="1289"/>
    <s v="North Lake School"/>
    <n v="225"/>
    <n v="154"/>
    <n v="0.68440000000000001"/>
  </r>
  <r>
    <x v="111"/>
    <n v="4108880"/>
    <x v="111"/>
    <n v="725"/>
    <s v="North Marion Middle"/>
    <n v="419"/>
    <n v="276"/>
    <n v="0.65869999999999995"/>
  </r>
  <r>
    <x v="111"/>
    <n v="4108880"/>
    <x v="111"/>
    <n v="724"/>
    <s v="North Marion Intermediate"/>
    <n v="389"/>
    <n v="248"/>
    <n v="0.63749999999999996"/>
  </r>
  <r>
    <x v="111"/>
    <n v="4108880"/>
    <x v="111"/>
    <n v="726"/>
    <s v="North Marion High"/>
    <n v="629"/>
    <n v="345"/>
    <n v="0.54849999999999999"/>
  </r>
  <r>
    <x v="111"/>
    <n v="4108880"/>
    <x v="111"/>
    <n v="3146"/>
    <s v="North Marion Primary"/>
    <n v="346"/>
    <n v="179"/>
    <n v="0.51729999999999998"/>
  </r>
  <r>
    <x v="112"/>
    <n v="4108940"/>
    <x v="112"/>
    <n v="3365"/>
    <s v="North Powder Charter School"/>
    <n v="274"/>
    <n v="158"/>
    <n v="0.5766"/>
  </r>
  <r>
    <x v="113"/>
    <n v="4100020"/>
    <x v="113"/>
    <n v="789"/>
    <s v="Stayton Middle"/>
    <n v="470"/>
    <n v="305"/>
    <n v="0.64890000000000003"/>
  </r>
  <r>
    <x v="113"/>
    <n v="4100020"/>
    <x v="113"/>
    <n v="788"/>
    <s v="Stayton Elem"/>
    <n v="314"/>
    <n v="200"/>
    <n v="0.63690000000000002"/>
  </r>
  <r>
    <x v="113"/>
    <n v="4100020"/>
    <x v="113"/>
    <n v="656"/>
    <s v="Mari-Linn Elem"/>
    <n v="156"/>
    <n v="90"/>
    <n v="0.57689999999999997"/>
  </r>
  <r>
    <x v="113"/>
    <n v="4100020"/>
    <x v="113"/>
    <n v="809"/>
    <s v="Stayton High"/>
    <n v="727"/>
    <n v="319"/>
    <n v="0.43880000000000002"/>
  </r>
  <r>
    <x v="113"/>
    <n v="4100020"/>
    <x v="113"/>
    <n v="717"/>
    <s v="Sublimity Elem"/>
    <n v="342"/>
    <n v="89"/>
    <n v="0.26019999999999999"/>
  </r>
  <r>
    <x v="113"/>
    <n v="4100020"/>
    <x v="113"/>
    <n v="5620"/>
    <s v="North Santiam Options Academy"/>
    <n v="107"/>
    <n v="14"/>
    <n v="0.1308"/>
  </r>
  <r>
    <x v="114"/>
    <n v="4100048"/>
    <x v="114"/>
    <n v="1093"/>
    <s v="Chenowith Elem"/>
    <n v="412"/>
    <n v="380"/>
    <n v="0.92230000000000001"/>
  </r>
  <r>
    <x v="114"/>
    <n v="4100048"/>
    <x v="114"/>
    <n v="1097"/>
    <s v="Colonel Wright Elem"/>
    <n v="249"/>
    <n v="210"/>
    <n v="0.84340000000000004"/>
  </r>
  <r>
    <x v="114"/>
    <n v="4100048"/>
    <x v="114"/>
    <n v="1098"/>
    <s v="Dry Hollow Elem"/>
    <n v="462"/>
    <n v="347"/>
    <n v="0.75109999999999999"/>
  </r>
  <r>
    <x v="114"/>
    <n v="4100048"/>
    <x v="114"/>
    <n v="5250"/>
    <s v="Riverbend Community School"/>
    <n v="24"/>
    <n v="16"/>
    <n v="0.66669999999999996"/>
  </r>
  <r>
    <x v="114"/>
    <n v="4100048"/>
    <x v="114"/>
    <n v="1100"/>
    <s v="The Dalles Middle"/>
    <n v="596"/>
    <n v="303"/>
    <n v="0.50839999999999996"/>
  </r>
  <r>
    <x v="114"/>
    <n v="4100048"/>
    <x v="114"/>
    <n v="1095"/>
    <s v="Mosier Community School"/>
    <n v="185"/>
    <n v="76"/>
    <n v="0.4108"/>
  </r>
  <r>
    <x v="114"/>
    <n v="4100048"/>
    <x v="114"/>
    <n v="1101"/>
    <s v="The Dalles High School"/>
    <n v="823"/>
    <n v="322"/>
    <n v="0.39129999999999998"/>
  </r>
  <r>
    <x v="115"/>
    <n v="4109000"/>
    <x v="115"/>
    <n v="702"/>
    <s v="Nyssa Elem"/>
    <n v="549"/>
    <n v="549"/>
    <n v="1"/>
  </r>
  <r>
    <x v="115"/>
    <n v="4109000"/>
    <x v="115"/>
    <n v="703"/>
    <s v="Nyssa Middle"/>
    <n v="294"/>
    <n v="196"/>
    <n v="0.66669999999999996"/>
  </r>
  <r>
    <x v="115"/>
    <n v="4109000"/>
    <x v="115"/>
    <n v="704"/>
    <s v="Nyssa High"/>
    <n v="354"/>
    <n v="232"/>
    <n v="0.65539999999999998"/>
  </r>
  <r>
    <x v="116"/>
    <n v="4109120"/>
    <x v="116"/>
    <n v="266"/>
    <s v="Lincoln Middle"/>
    <n v="180"/>
    <n v="90"/>
    <n v="0.5"/>
  </r>
  <r>
    <x v="116"/>
    <n v="4109120"/>
    <x v="116"/>
    <n v="267"/>
    <s v="Oakland Elem"/>
    <n v="194"/>
    <n v="91"/>
    <n v="0.46910000000000002"/>
  </r>
  <r>
    <x v="116"/>
    <n v="4109120"/>
    <x v="116"/>
    <n v="268"/>
    <s v="Oakland High"/>
    <n v="206"/>
    <n v="90"/>
    <n v="0.43690000000000001"/>
  </r>
  <r>
    <x v="117"/>
    <n v="4109150"/>
    <x v="117"/>
    <n v="601"/>
    <s v="Oakridge Jr High"/>
    <n v="80"/>
    <n v="45"/>
    <n v="0.5625"/>
  </r>
  <r>
    <x v="117"/>
    <n v="4109150"/>
    <x v="117"/>
    <n v="600"/>
    <s v="Oakridge Elem"/>
    <n v="312"/>
    <n v="174"/>
    <n v="0.55769999999999997"/>
  </r>
  <r>
    <x v="117"/>
    <n v="4109150"/>
    <x v="117"/>
    <n v="602"/>
    <s v="Oakridge High"/>
    <n v="159"/>
    <n v="63"/>
    <n v="0.3962"/>
  </r>
  <r>
    <x v="118"/>
    <n v="4109270"/>
    <x v="118"/>
    <n v="694"/>
    <s v="Aiken Elem"/>
    <n v="305"/>
    <n v="305"/>
    <n v="1"/>
  </r>
  <r>
    <x v="118"/>
    <n v="4109270"/>
    <x v="118"/>
    <n v="693"/>
    <s v="Cairo Elem"/>
    <n v="152"/>
    <n v="152"/>
    <n v="1"/>
  </r>
  <r>
    <x v="118"/>
    <n v="4109270"/>
    <x v="118"/>
    <n v="697"/>
    <s v="Pioneer Elem"/>
    <n v="131"/>
    <n v="131"/>
    <n v="1"/>
  </r>
  <r>
    <x v="118"/>
    <n v="4109270"/>
    <x v="118"/>
    <n v="692"/>
    <s v="Alameda Elem"/>
    <n v="426"/>
    <n v="426"/>
    <n v="1"/>
  </r>
  <r>
    <x v="118"/>
    <n v="4109270"/>
    <x v="118"/>
    <n v="696"/>
    <s v="May Roberts Elem"/>
    <n v="459"/>
    <n v="459"/>
    <n v="1"/>
  </r>
  <r>
    <x v="118"/>
    <n v="4109270"/>
    <x v="118"/>
    <n v="698"/>
    <s v="Ontario Middle"/>
    <n v="384"/>
    <n v="384"/>
    <n v="1"/>
  </r>
  <r>
    <x v="118"/>
    <n v="4109270"/>
    <x v="118"/>
    <n v="4040"/>
    <s v="Four Rivers Community School"/>
    <n v="320"/>
    <n v="261"/>
    <n v="0.81559999999999999"/>
  </r>
  <r>
    <x v="118"/>
    <n v="4109270"/>
    <x v="118"/>
    <n v="699"/>
    <s v="Ontario High"/>
    <n v="746"/>
    <n v="429"/>
    <n v="0.57509999999999994"/>
  </r>
  <r>
    <x v="119"/>
    <n v="4109330"/>
    <x v="119"/>
    <n v="2735"/>
    <s v="Oregon City Service Learning Academy"/>
    <n v="181"/>
    <n v="100"/>
    <n v="0.55249999999999999"/>
  </r>
  <r>
    <x v="119"/>
    <n v="4109330"/>
    <x v="119"/>
    <n v="106"/>
    <s v="Candy Lane Elem"/>
    <n v="223"/>
    <n v="113"/>
    <n v="0.50670000000000004"/>
  </r>
  <r>
    <x v="119"/>
    <n v="4109330"/>
    <x v="119"/>
    <n v="107"/>
    <s v="Holcomb Elem"/>
    <n v="555"/>
    <n v="278"/>
    <n v="0.50090000000000001"/>
  </r>
  <r>
    <x v="119"/>
    <n v="4109330"/>
    <x v="119"/>
    <n v="110"/>
    <s v="Jennings Lodge Elem"/>
    <n v="160"/>
    <n v="68"/>
    <n v="0.42499999999999999"/>
  </r>
  <r>
    <x v="119"/>
    <n v="4109330"/>
    <x v="119"/>
    <n v="109"/>
    <s v="Gaffney Lane Elem"/>
    <n v="537"/>
    <n v="203"/>
    <n v="0.378"/>
  </r>
  <r>
    <x v="119"/>
    <n v="4109330"/>
    <x v="119"/>
    <n v="115"/>
    <s v="Gardiner Middle"/>
    <n v="805"/>
    <n v="289"/>
    <n v="0.35899999999999999"/>
  </r>
  <r>
    <x v="119"/>
    <n v="4109330"/>
    <x v="119"/>
    <n v="116"/>
    <s v="Ogden Middle"/>
    <n v="857"/>
    <n v="295"/>
    <n v="0.34420000000000001"/>
  </r>
  <r>
    <x v="119"/>
    <n v="4109330"/>
    <x v="119"/>
    <n v="139"/>
    <s v="Redland Elem"/>
    <n v="569"/>
    <n v="183"/>
    <n v="0.3216"/>
  </r>
  <r>
    <x v="119"/>
    <n v="4109330"/>
    <x v="119"/>
    <n v="118"/>
    <s v="Oregon City Sr High"/>
    <n v="1946"/>
    <n v="531"/>
    <n v="0.27289999999999998"/>
  </r>
  <r>
    <x v="119"/>
    <n v="4109330"/>
    <x v="119"/>
    <n v="105"/>
    <s v="Beavercreek Elem"/>
    <n v="558"/>
    <n v="150"/>
    <n v="0.26879999999999998"/>
  </r>
  <r>
    <x v="119"/>
    <n v="4109330"/>
    <x v="119"/>
    <n v="4585"/>
    <s v="Alliance Charter Academy"/>
    <n v="395"/>
    <n v="103"/>
    <n v="0.26079999999999998"/>
  </r>
  <r>
    <x v="119"/>
    <n v="4109330"/>
    <x v="119"/>
    <n v="4802"/>
    <s v="Clackamas Academy of Industrial Sciences"/>
    <n v="259"/>
    <n v="63"/>
    <n v="0.2432"/>
  </r>
  <r>
    <x v="119"/>
    <n v="4109330"/>
    <x v="119"/>
    <n v="114"/>
    <s v="John McLoughlin Elem"/>
    <n v="657"/>
    <n v="111"/>
    <n v="0.16889999999999999"/>
  </r>
  <r>
    <x v="119"/>
    <n v="4109330"/>
    <x v="119"/>
    <n v="4480"/>
    <s v="Springwater Environmental Sciences"/>
    <n v="337"/>
    <n v="0"/>
    <n v="0"/>
  </r>
  <r>
    <x v="120"/>
    <n v="4110890"/>
    <x v="120"/>
    <n v="100"/>
    <s v="Sandy Grade"/>
    <n v="443"/>
    <n v="254"/>
    <n v="0.57340000000000002"/>
  </r>
  <r>
    <x v="120"/>
    <n v="4110890"/>
    <x v="120"/>
    <n v="88"/>
    <s v="Welches Elem"/>
    <n v="209"/>
    <n v="82"/>
    <n v="0.39229999999999998"/>
  </r>
  <r>
    <x v="120"/>
    <n v="4110890"/>
    <x v="120"/>
    <n v="96"/>
    <s v="Naas Elem"/>
    <n v="438"/>
    <n v="170"/>
    <n v="0.3881"/>
  </r>
  <r>
    <x v="120"/>
    <n v="4110890"/>
    <x v="120"/>
    <n v="101"/>
    <s v="Firwood Elem"/>
    <n v="463"/>
    <n v="178"/>
    <n v="0.38440000000000002"/>
  </r>
  <r>
    <x v="120"/>
    <n v="4110890"/>
    <x v="120"/>
    <n v="2392"/>
    <s v="Welches Middle"/>
    <n v="106"/>
    <n v="40"/>
    <n v="0.37740000000000001"/>
  </r>
  <r>
    <x v="120"/>
    <n v="4110890"/>
    <x v="120"/>
    <n v="102"/>
    <s v="Cedar Ridge Middle"/>
    <n v="457"/>
    <n v="154"/>
    <n v="0.33700000000000002"/>
  </r>
  <r>
    <x v="120"/>
    <n v="4110890"/>
    <x v="120"/>
    <n v="97"/>
    <s v="Boring Middle"/>
    <n v="447"/>
    <n v="139"/>
    <n v="0.311"/>
  </r>
  <r>
    <x v="120"/>
    <n v="4110890"/>
    <x v="120"/>
    <n v="141"/>
    <s v="Sandy High"/>
    <n v="1334"/>
    <n v="393"/>
    <n v="0.29459999999999997"/>
  </r>
  <r>
    <x v="120"/>
    <n v="4110890"/>
    <x v="120"/>
    <n v="99"/>
    <s v="Kelso Elem"/>
    <n v="385"/>
    <n v="98"/>
    <n v="0.2545"/>
  </r>
  <r>
    <x v="120"/>
    <n v="4110890"/>
    <x v="120"/>
    <n v="4820"/>
    <s v="Oregon Trail Academy"/>
    <n v="351"/>
    <n v="69"/>
    <n v="0.1966"/>
  </r>
  <r>
    <x v="121"/>
    <n v="4109480"/>
    <x v="121"/>
    <n v="928"/>
    <s v="Shaver Elem"/>
    <n v="256"/>
    <n v="203"/>
    <n v="0.79300000000000004"/>
  </r>
  <r>
    <x v="121"/>
    <n v="4109480"/>
    <x v="121"/>
    <n v="925"/>
    <s v="Prescott Elem"/>
    <n v="314"/>
    <n v="218"/>
    <n v="0.69430000000000003"/>
  </r>
  <r>
    <x v="121"/>
    <n v="4109480"/>
    <x v="121"/>
    <n v="927"/>
    <s v="Sacramento Elem"/>
    <n v="256"/>
    <n v="149"/>
    <n v="0.58199999999999996"/>
  </r>
  <r>
    <x v="121"/>
    <n v="4109480"/>
    <x v="121"/>
    <n v="926"/>
    <s v="Russell Elem"/>
    <n v="373"/>
    <n v="198"/>
    <n v="0.53080000000000005"/>
  </r>
  <r>
    <x v="121"/>
    <n v="4109480"/>
    <x v="121"/>
    <n v="930"/>
    <s v="Parkrose Middle"/>
    <n v="772"/>
    <n v="0"/>
    <n v="0"/>
  </r>
  <r>
    <x v="121"/>
    <n v="4109480"/>
    <x v="121"/>
    <n v="931"/>
    <s v="Parkrose High"/>
    <n v="1040"/>
    <n v="0"/>
    <n v="0"/>
  </r>
  <r>
    <x v="122"/>
    <n v="4109510"/>
    <x v="122"/>
    <n v="4116"/>
    <s v="Hawthorne Alternative High School"/>
    <n v="49"/>
    <n v="36"/>
    <n v="0.73470000000000002"/>
  </r>
  <r>
    <x v="122"/>
    <n v="4109510"/>
    <x v="122"/>
    <n v="1048"/>
    <s v="Sherwood Heights Elem"/>
    <n v="441"/>
    <n v="277"/>
    <n v="0.62809999999999999"/>
  </r>
  <r>
    <x v="122"/>
    <n v="4109510"/>
    <x v="122"/>
    <n v="1049"/>
    <s v="Washington Elem"/>
    <n v="447"/>
    <n v="277"/>
    <n v="0.61970000000000003"/>
  </r>
  <r>
    <x v="122"/>
    <n v="4109510"/>
    <x v="122"/>
    <n v="5287"/>
    <s v="Pendleton Early Learning Ctr"/>
    <n v="281"/>
    <n v="163"/>
    <n v="0.58009999999999995"/>
  </r>
  <r>
    <x v="122"/>
    <n v="4109510"/>
    <x v="122"/>
    <n v="1051"/>
    <s v="Sunridge Middle"/>
    <n v="743"/>
    <n v="361"/>
    <n v="0.4859"/>
  </r>
  <r>
    <x v="122"/>
    <n v="4109510"/>
    <x v="122"/>
    <n v="4202"/>
    <s v="Nixyaawii Community School"/>
    <n v="93"/>
    <n v="36"/>
    <n v="0.3871"/>
  </r>
  <r>
    <x v="122"/>
    <n v="4109510"/>
    <x v="122"/>
    <n v="1052"/>
    <s v="Pendleton High"/>
    <n v="813"/>
    <n v="280"/>
    <n v="0.34439999999999998"/>
  </r>
  <r>
    <x v="122"/>
    <n v="4109510"/>
    <x v="122"/>
    <n v="1047"/>
    <s v="McKay Creek Elem"/>
    <n v="257"/>
    <n v="87"/>
    <n v="0.33850000000000002"/>
  </r>
  <r>
    <x v="123"/>
    <n v="4109530"/>
    <x v="123"/>
    <n v="3378"/>
    <s v="Perrydale School"/>
    <n v="306"/>
    <n v="100"/>
    <n v="0.32679999999999998"/>
  </r>
  <r>
    <x v="124"/>
    <n v="4109600"/>
    <x v="124"/>
    <n v="5492"/>
    <s v="Philomath Academy"/>
    <n v="175"/>
    <n v="61"/>
    <n v="0.34860000000000002"/>
  </r>
  <r>
    <x v="124"/>
    <n v="4109600"/>
    <x v="124"/>
    <n v="3440"/>
    <s v="Kings Valley Charter"/>
    <n v="198"/>
    <n v="58"/>
    <n v="0.29289999999999999"/>
  </r>
  <r>
    <x v="124"/>
    <n v="4109600"/>
    <x v="124"/>
    <n v="20"/>
    <s v="Philomath Elem"/>
    <n v="326"/>
    <n v="90"/>
    <n v="0.27610000000000001"/>
  </r>
  <r>
    <x v="124"/>
    <n v="4109600"/>
    <x v="124"/>
    <n v="21"/>
    <s v="Philomath Middle"/>
    <n v="284"/>
    <n v="73"/>
    <n v="0.25700000000000001"/>
  </r>
  <r>
    <x v="124"/>
    <n v="4109600"/>
    <x v="124"/>
    <n v="3162"/>
    <s v="Clemens Primary"/>
    <n v="143"/>
    <n v="35"/>
    <n v="0.24479999999999999"/>
  </r>
  <r>
    <x v="124"/>
    <n v="4109600"/>
    <x v="124"/>
    <n v="18"/>
    <s v="Blodgett Elem"/>
    <n v="15"/>
    <n v="3"/>
    <n v="0.2"/>
  </r>
  <r>
    <x v="124"/>
    <n v="4109600"/>
    <x v="124"/>
    <n v="22"/>
    <s v="Philomath High"/>
    <n v="351"/>
    <n v="63"/>
    <n v="0.17949999999999999"/>
  </r>
  <r>
    <x v="125"/>
    <n v="4109630"/>
    <x v="125"/>
    <n v="374"/>
    <s v="Phoenix High"/>
    <n v="656"/>
    <n v="395"/>
    <n v="0.60209999999999997"/>
  </r>
  <r>
    <x v="125"/>
    <n v="4109630"/>
    <x v="125"/>
    <n v="371"/>
    <s v="Phoenix Elem"/>
    <n v="373"/>
    <n v="189"/>
    <n v="0.50670000000000004"/>
  </r>
  <r>
    <x v="125"/>
    <n v="4109630"/>
    <x v="125"/>
    <n v="370"/>
    <s v="Orchard Hill Elem"/>
    <n v="397"/>
    <n v="201"/>
    <n v="0.50629999999999997"/>
  </r>
  <r>
    <x v="125"/>
    <n v="4109630"/>
    <x v="125"/>
    <n v="373"/>
    <s v="Talent Middle"/>
    <n v="564"/>
    <n v="285"/>
    <n v="0.50529999999999997"/>
  </r>
  <r>
    <x v="125"/>
    <n v="4109630"/>
    <x v="125"/>
    <n v="372"/>
    <s v="Talent Elem"/>
    <n v="452"/>
    <n v="228"/>
    <n v="0.50439999999999996"/>
  </r>
  <r>
    <x v="125"/>
    <n v="4109630"/>
    <x v="125"/>
    <n v="3247"/>
    <s v="Armadillo Technical Institute"/>
    <n v="88"/>
    <n v="44"/>
    <n v="0.5"/>
  </r>
  <r>
    <x v="126"/>
    <n v="4109660"/>
    <x v="126"/>
    <n v="1027"/>
    <s v="Pilot Rock Elem"/>
    <n v="104"/>
    <n v="104"/>
    <n v="1"/>
  </r>
  <r>
    <x v="126"/>
    <n v="4109660"/>
    <x v="126"/>
    <n v="1028"/>
    <s v="Pilot Rock High"/>
    <n v="180"/>
    <n v="88"/>
    <n v="0.4889"/>
  </r>
  <r>
    <x v="127"/>
    <n v="4109720"/>
    <x v="127"/>
    <n v="15"/>
    <s v="Pine Eagle Charter"/>
    <n v="187"/>
    <n v="112"/>
    <n v="0.59889999999999999"/>
  </r>
  <r>
    <x v="128"/>
    <n v="4109870"/>
    <x v="128"/>
    <n v="500"/>
    <s v="Pleasant Hill Elem"/>
    <n v="411"/>
    <n v="168"/>
    <n v="0.4088"/>
  </r>
  <r>
    <x v="128"/>
    <n v="4109870"/>
    <x v="128"/>
    <n v="502"/>
    <s v="Pleasant Hill High"/>
    <n v="566"/>
    <n v="0"/>
    <n v="0"/>
  </r>
  <r>
    <x v="129"/>
    <n v="4110020"/>
    <x v="129"/>
    <n v="229"/>
    <s v="Pacific High"/>
    <n v="47"/>
    <n v="32"/>
    <n v="0.68089999999999995"/>
  </r>
  <r>
    <x v="129"/>
    <n v="4110020"/>
    <x v="129"/>
    <n v="228"/>
    <s v="Driftwood Elem"/>
    <n v="146"/>
    <n v="97"/>
    <n v="0.66439999999999999"/>
  </r>
  <r>
    <x v="130"/>
    <n v="4110040"/>
    <x v="130"/>
    <n v="829"/>
    <s v="Rosa Parks Elem"/>
    <n v="280"/>
    <n v="193"/>
    <n v="0.68930000000000002"/>
  </r>
  <r>
    <x v="130"/>
    <n v="4110040"/>
    <x v="130"/>
    <n v="833"/>
    <s v="Boise-Eliot"/>
    <n v="343"/>
    <n v="180"/>
    <n v="0.52480000000000004"/>
  </r>
  <r>
    <x v="130"/>
    <n v="4110040"/>
    <x v="130"/>
    <n v="849"/>
    <s v="George Middle"/>
    <n v="438"/>
    <n v="221"/>
    <n v="0.50460000000000005"/>
  </r>
  <r>
    <x v="130"/>
    <n v="4110040"/>
    <x v="130"/>
    <n v="889"/>
    <s v="Sitton Elem"/>
    <n v="374"/>
    <n v="185"/>
    <n v="0.49469999999999997"/>
  </r>
  <r>
    <x v="130"/>
    <n v="4110040"/>
    <x v="130"/>
    <n v="900"/>
    <s v="Whitman Elem"/>
    <n v="220"/>
    <n v="107"/>
    <n v="0.4864"/>
  </r>
  <r>
    <x v="130"/>
    <n v="4110040"/>
    <x v="130"/>
    <n v="887"/>
    <s v="Scott Elem"/>
    <n v="485"/>
    <n v="220"/>
    <n v="0.4536"/>
  </r>
  <r>
    <x v="130"/>
    <n v="4110040"/>
    <x v="130"/>
    <n v="884"/>
    <s v="Rigler Elem"/>
    <n v="307"/>
    <n v="137"/>
    <n v="0.44629999999999997"/>
  </r>
  <r>
    <x v="130"/>
    <n v="4110040"/>
    <x v="130"/>
    <n v="842"/>
    <s v="Harrison Park School"/>
    <n v="637"/>
    <n v="283"/>
    <n v="0.44429999999999997"/>
  </r>
  <r>
    <x v="130"/>
    <n v="4110040"/>
    <x v="130"/>
    <n v="841"/>
    <s v="CÃ©sar ChÃ¡vez K-8 School"/>
    <n v="549"/>
    <n v="243"/>
    <n v="0.44259999999999999"/>
  </r>
  <r>
    <x v="130"/>
    <n v="4110040"/>
    <x v="130"/>
    <n v="866"/>
    <s v="Dr. Martin Luther King Jr. School"/>
    <n v="341"/>
    <n v="150"/>
    <n v="0.43990000000000001"/>
  </r>
  <r>
    <x v="130"/>
    <n v="4110040"/>
    <x v="130"/>
    <n v="847"/>
    <s v="Faubion Elem"/>
    <n v="786"/>
    <n v="335"/>
    <n v="0.42620000000000002"/>
  </r>
  <r>
    <x v="130"/>
    <n v="4110040"/>
    <x v="130"/>
    <n v="1243"/>
    <s v="Lane Middle"/>
    <n v="432"/>
    <n v="181"/>
    <n v="0.41899999999999998"/>
  </r>
  <r>
    <x v="130"/>
    <n v="4110040"/>
    <x v="130"/>
    <n v="870"/>
    <s v="Lent Elem"/>
    <n v="475"/>
    <n v="196"/>
    <n v="0.41260000000000002"/>
  </r>
  <r>
    <x v="130"/>
    <n v="4110040"/>
    <x v="130"/>
    <n v="902"/>
    <s v="Woodlawn Elem"/>
    <n v="327"/>
    <n v="128"/>
    <n v="0.39140000000000003"/>
  </r>
  <r>
    <x v="130"/>
    <n v="4110040"/>
    <x v="130"/>
    <n v="864"/>
    <s v="Kelly Elem"/>
    <n v="476"/>
    <n v="186"/>
    <n v="0.39079999999999998"/>
  </r>
  <r>
    <x v="130"/>
    <n v="4110040"/>
    <x v="130"/>
    <n v="903"/>
    <s v="Woodmere Elem"/>
    <n v="273"/>
    <n v="105"/>
    <n v="0.3846"/>
  </r>
  <r>
    <x v="130"/>
    <n v="4110040"/>
    <x v="130"/>
    <n v="875"/>
    <s v="Marysville Elem"/>
    <n v="383"/>
    <n v="147"/>
    <n v="0.38379999999999997"/>
  </r>
  <r>
    <x v="130"/>
    <n v="4110040"/>
    <x v="130"/>
    <n v="869"/>
    <s v="Lee Elem"/>
    <n v="269"/>
    <n v="100"/>
    <n v="0.37169999999999997"/>
  </r>
  <r>
    <x v="130"/>
    <n v="4110040"/>
    <x v="130"/>
    <n v="854"/>
    <s v="Grout Elem"/>
    <n v="370"/>
    <n v="133"/>
    <n v="0.35949999999999999"/>
  </r>
  <r>
    <x v="130"/>
    <n v="4110040"/>
    <x v="130"/>
    <n v="862"/>
    <s v="James John Elem"/>
    <n v="351"/>
    <n v="126"/>
    <n v="0.35899999999999999"/>
  </r>
  <r>
    <x v="130"/>
    <n v="4110040"/>
    <x v="130"/>
    <n v="918"/>
    <s v="Roosevelt High"/>
    <n v="1195"/>
    <n v="421"/>
    <n v="0.3523"/>
  </r>
  <r>
    <x v="130"/>
    <n v="4110040"/>
    <x v="130"/>
    <n v="896"/>
    <s v="Vestal Elem"/>
    <n v="249"/>
    <n v="87"/>
    <n v="0.34939999999999999"/>
  </r>
  <r>
    <x v="130"/>
    <n v="4110040"/>
    <x v="130"/>
    <n v="894"/>
    <s v="Harriet Tubman Middle"/>
    <n v="430"/>
    <n v="149"/>
    <n v="0.34649999999999997"/>
  </r>
  <r>
    <x v="130"/>
    <n v="4110040"/>
    <x v="130"/>
    <n v="885"/>
    <s v="Roseway Heights"/>
    <n v="614"/>
    <n v="204"/>
    <n v="0.3322"/>
  </r>
  <r>
    <x v="130"/>
    <n v="4110040"/>
    <x v="130"/>
    <n v="915"/>
    <s v="Madison High"/>
    <n v="1079"/>
    <n v="348"/>
    <n v="0.32250000000000001"/>
  </r>
  <r>
    <x v="130"/>
    <n v="4110040"/>
    <x v="130"/>
    <n v="878"/>
    <s v="Ockley Green Middle School"/>
    <n v="487"/>
    <n v="147"/>
    <n v="0.30180000000000001"/>
  </r>
  <r>
    <x v="130"/>
    <n v="4110040"/>
    <x v="130"/>
    <n v="913"/>
    <s v="Jefferson High"/>
    <n v="641"/>
    <n v="185"/>
    <n v="0.28860000000000002"/>
  </r>
  <r>
    <x v="130"/>
    <n v="4110040"/>
    <x v="130"/>
    <n v="5218"/>
    <s v="Kairos PDX"/>
    <n v="219"/>
    <n v="60"/>
    <n v="0.27400000000000002"/>
  </r>
  <r>
    <x v="130"/>
    <n v="4110040"/>
    <x v="130"/>
    <n v="826"/>
    <s v="Arleta Elem"/>
    <n v="526"/>
    <n v="144"/>
    <n v="0.27379999999999999"/>
  </r>
  <r>
    <x v="130"/>
    <n v="4110040"/>
    <x v="130"/>
    <n v="895"/>
    <s v="Vernon"/>
    <n v="607"/>
    <n v="166"/>
    <n v="0.27350000000000002"/>
  </r>
  <r>
    <x v="130"/>
    <n v="4110040"/>
    <x v="130"/>
    <n v="1278"/>
    <s v="Markham Elem"/>
    <n v="430"/>
    <n v="116"/>
    <n v="0.26979999999999998"/>
  </r>
  <r>
    <x v="130"/>
    <n v="4110040"/>
    <x v="130"/>
    <n v="4507"/>
    <s v="Alliance High"/>
    <n v="214"/>
    <n v="57"/>
    <n v="0.26640000000000003"/>
  </r>
  <r>
    <x v="130"/>
    <n v="4110040"/>
    <x v="130"/>
    <n v="879"/>
    <s v="Peninsula Elem"/>
    <n v="265"/>
    <n v="69"/>
    <n v="0.26040000000000002"/>
  </r>
  <r>
    <x v="130"/>
    <n v="4110040"/>
    <x v="130"/>
    <n v="839"/>
    <s v="Chapman Elem"/>
    <n v="484"/>
    <n v="125"/>
    <n v="0.25829999999999997"/>
  </r>
  <r>
    <x v="130"/>
    <n v="4110040"/>
    <x v="130"/>
    <n v="834"/>
    <s v="Bridger Elem"/>
    <n v="516"/>
    <n v="131"/>
    <n v="0.25390000000000001"/>
  </r>
  <r>
    <x v="130"/>
    <n v="4110040"/>
    <x v="130"/>
    <n v="840"/>
    <s v="Chief Joseph Elem"/>
    <n v="351"/>
    <n v="82"/>
    <n v="0.2336"/>
  </r>
  <r>
    <x v="130"/>
    <n v="4110040"/>
    <x v="130"/>
    <n v="4400"/>
    <s v="Portland Arthur Academy"/>
    <n v="177"/>
    <n v="39"/>
    <n v="0.2203"/>
  </r>
  <r>
    <x v="130"/>
    <n v="4110040"/>
    <x v="130"/>
    <n v="830"/>
    <s v="Beach Elem"/>
    <n v="436"/>
    <n v="95"/>
    <n v="0.21790000000000001"/>
  </r>
  <r>
    <x v="130"/>
    <n v="4110040"/>
    <x v="130"/>
    <n v="831"/>
    <s v="Beaumont Middle"/>
    <n v="573"/>
    <n v="123"/>
    <n v="0.2147"/>
  </r>
  <r>
    <x v="130"/>
    <n v="4110040"/>
    <x v="130"/>
    <n v="843"/>
    <s v="Creston Elem"/>
    <n v="375"/>
    <n v="80"/>
    <n v="0.21329999999999999"/>
  </r>
  <r>
    <x v="130"/>
    <n v="4110040"/>
    <x v="130"/>
    <n v="827"/>
    <s v="Astor Elem"/>
    <n v="416"/>
    <n v="86"/>
    <n v="0.20669999999999999"/>
  </r>
  <r>
    <x v="130"/>
    <n v="4110040"/>
    <x v="130"/>
    <n v="906"/>
    <s v="Benson Polytechnic High"/>
    <n v="1055"/>
    <n v="210"/>
    <n v="0.1991"/>
  </r>
  <r>
    <x v="130"/>
    <n v="4110040"/>
    <x v="130"/>
    <n v="837"/>
    <s v="Buckman Elem"/>
    <n v="427"/>
    <n v="82"/>
    <n v="0.192"/>
  </r>
  <r>
    <x v="130"/>
    <n v="4110040"/>
    <x v="130"/>
    <n v="911"/>
    <s v="Franklin High"/>
    <n v="1936"/>
    <n v="367"/>
    <n v="0.18959999999999999"/>
  </r>
  <r>
    <x v="130"/>
    <n v="4110040"/>
    <x v="130"/>
    <n v="871"/>
    <s v="Lewis Elem"/>
    <n v="410"/>
    <n v="62"/>
    <n v="0.1512"/>
  </r>
  <r>
    <x v="130"/>
    <n v="4110040"/>
    <x v="130"/>
    <n v="861"/>
    <s v="Irvington Elem"/>
    <n v="325"/>
    <n v="48"/>
    <n v="0.1477"/>
  </r>
  <r>
    <x v="130"/>
    <n v="4110040"/>
    <x v="130"/>
    <n v="886"/>
    <s v="Sabin Elem"/>
    <n v="418"/>
    <n v="61"/>
    <n v="0.1459"/>
  </r>
  <r>
    <x v="130"/>
    <n v="4110040"/>
    <x v="130"/>
    <n v="858"/>
    <s v="Hosford Middle"/>
    <n v="651"/>
    <n v="93"/>
    <n v="0.1429"/>
  </r>
  <r>
    <x v="130"/>
    <n v="4110040"/>
    <x v="130"/>
    <n v="828"/>
    <s v="Atkinson Elem"/>
    <n v="391"/>
    <n v="55"/>
    <n v="0.14069999999999999"/>
  </r>
  <r>
    <x v="130"/>
    <n v="4110040"/>
    <x v="130"/>
    <n v="4534"/>
    <s v="Portland Village School"/>
    <n v="390"/>
    <n v="54"/>
    <n v="0.13850000000000001"/>
  </r>
  <r>
    <x v="130"/>
    <n v="4110040"/>
    <x v="130"/>
    <n v="1363"/>
    <s v="da Vinci Middle"/>
    <n v="450"/>
    <n v="59"/>
    <n v="0.13109999999999999"/>
  </r>
  <r>
    <x v="130"/>
    <n v="4110040"/>
    <x v="130"/>
    <n v="904"/>
    <s v="Woodstock Elem"/>
    <n v="543"/>
    <n v="68"/>
    <n v="0.12520000000000001"/>
  </r>
  <r>
    <x v="130"/>
    <n v="4110040"/>
    <x v="130"/>
    <n v="1277"/>
    <s v="Jackson Middle"/>
    <n v="793"/>
    <n v="99"/>
    <n v="0.12479999999999999"/>
  </r>
  <r>
    <x v="130"/>
    <n v="4110040"/>
    <x v="130"/>
    <n v="4640"/>
    <s v="Creative Science School"/>
    <n v="468"/>
    <n v="58"/>
    <n v="0.1239"/>
  </r>
  <r>
    <x v="130"/>
    <n v="4110040"/>
    <x v="130"/>
    <n v="893"/>
    <s v="Sunnyside Environmental School"/>
    <n v="549"/>
    <n v="62"/>
    <n v="0.1129"/>
  </r>
  <r>
    <x v="130"/>
    <n v="4110040"/>
    <x v="130"/>
    <n v="855"/>
    <s v="Hayhurst Elem"/>
    <n v="640"/>
    <n v="71"/>
    <n v="0.1109"/>
  </r>
  <r>
    <x v="130"/>
    <n v="4110040"/>
    <x v="130"/>
    <n v="838"/>
    <s v="Capitol Hill Elem"/>
    <n v="416"/>
    <n v="44"/>
    <n v="0.10580000000000001"/>
  </r>
  <r>
    <x v="130"/>
    <n v="4110040"/>
    <x v="130"/>
    <n v="922"/>
    <s v="Wilson High"/>
    <n v="1558"/>
    <n v="161"/>
    <n v="0.1033"/>
  </r>
  <r>
    <x v="130"/>
    <n v="4110040"/>
    <x v="130"/>
    <n v="873"/>
    <s v="Maplewood Elem"/>
    <n v="374"/>
    <n v="38"/>
    <n v="0.1016"/>
  </r>
  <r>
    <x v="130"/>
    <n v="4110040"/>
    <x v="130"/>
    <n v="909"/>
    <s v="Cleveland High"/>
    <n v="1560"/>
    <n v="152"/>
    <n v="9.74E-2"/>
  </r>
  <r>
    <x v="130"/>
    <n v="4110040"/>
    <x v="130"/>
    <n v="852"/>
    <s v="Gray Middle"/>
    <n v="566"/>
    <n v="53"/>
    <n v="9.3600000000000003E-2"/>
  </r>
  <r>
    <x v="130"/>
    <n v="4110040"/>
    <x v="130"/>
    <n v="888"/>
    <s v="Sellwood Middle"/>
    <n v="588"/>
    <n v="50"/>
    <n v="8.5000000000000006E-2"/>
  </r>
  <r>
    <x v="130"/>
    <n v="4110040"/>
    <x v="130"/>
    <n v="916"/>
    <s v="Metropolitan Learning Ctr"/>
    <n v="390"/>
    <n v="32"/>
    <n v="8.2100000000000006E-2"/>
  </r>
  <r>
    <x v="130"/>
    <n v="4110040"/>
    <x v="130"/>
    <n v="835"/>
    <s v="Bridlemile Elem"/>
    <n v="508"/>
    <n v="39"/>
    <n v="7.6799999999999993E-2"/>
  </r>
  <r>
    <x v="130"/>
    <n v="4110040"/>
    <x v="130"/>
    <n v="1299"/>
    <s v="Rieke Elem"/>
    <n v="368"/>
    <n v="28"/>
    <n v="7.6100000000000001E-2"/>
  </r>
  <r>
    <x v="130"/>
    <n v="4110040"/>
    <x v="130"/>
    <n v="850"/>
    <s v="Glencoe Elem"/>
    <n v="449"/>
    <n v="34"/>
    <n v="7.5700000000000003E-2"/>
  </r>
  <r>
    <x v="130"/>
    <n v="4110040"/>
    <x v="130"/>
    <n v="872"/>
    <s v="Llewellyn Elem"/>
    <n v="509"/>
    <n v="38"/>
    <n v="7.4700000000000003E-2"/>
  </r>
  <r>
    <x v="130"/>
    <n v="4110040"/>
    <x v="130"/>
    <n v="877"/>
    <s v="Mt Tabor Middle"/>
    <n v="724"/>
    <n v="52"/>
    <n v="7.1800000000000003E-2"/>
  </r>
  <r>
    <x v="130"/>
    <n v="4110040"/>
    <x v="130"/>
    <n v="1364"/>
    <s v="Winterhaven School"/>
    <n v="299"/>
    <n v="20"/>
    <n v="6.6900000000000001E-2"/>
  </r>
  <r>
    <x v="130"/>
    <n v="4110040"/>
    <x v="130"/>
    <n v="844"/>
    <s v="Duniway Elem"/>
    <n v="512"/>
    <n v="34"/>
    <n v="6.6400000000000001E-2"/>
  </r>
  <r>
    <x v="130"/>
    <n v="4110040"/>
    <x v="130"/>
    <n v="912"/>
    <s v="Grant High"/>
    <n v="1813"/>
    <n v="118"/>
    <n v="6.5100000000000005E-2"/>
  </r>
  <r>
    <x v="130"/>
    <n v="4110040"/>
    <x v="130"/>
    <n v="890"/>
    <s v="Skyline Elem"/>
    <n v="248"/>
    <n v="16"/>
    <n v="6.4500000000000002E-2"/>
  </r>
  <r>
    <x v="130"/>
    <n v="4110040"/>
    <x v="130"/>
    <n v="892"/>
    <s v="Stephenson Elem"/>
    <n v="371"/>
    <n v="22"/>
    <n v="5.9299999999999999E-2"/>
  </r>
  <r>
    <x v="130"/>
    <n v="4110040"/>
    <x v="130"/>
    <n v="822"/>
    <s v="Abernethy Elem"/>
    <n v="507"/>
    <n v="30"/>
    <n v="5.9200000000000003E-2"/>
  </r>
  <r>
    <x v="130"/>
    <n v="4110040"/>
    <x v="130"/>
    <n v="898"/>
    <s v="West Sylvan Middle"/>
    <n v="833"/>
    <n v="42"/>
    <n v="5.04E-2"/>
  </r>
  <r>
    <x v="130"/>
    <n v="4110040"/>
    <x v="130"/>
    <n v="823"/>
    <s v="Ainsworth Elem"/>
    <n v="644"/>
    <n v="30"/>
    <n v="4.6600000000000003E-2"/>
  </r>
  <r>
    <x v="130"/>
    <n v="4110040"/>
    <x v="130"/>
    <n v="868"/>
    <s v="Laurelhurst Elem"/>
    <n v="698"/>
    <n v="31"/>
    <n v="4.4400000000000002E-2"/>
  </r>
  <r>
    <x v="130"/>
    <n v="4110040"/>
    <x v="130"/>
    <n v="857"/>
    <s v="Beverly Cleary School"/>
    <n v="742"/>
    <n v="32"/>
    <n v="4.3099999999999999E-2"/>
  </r>
  <r>
    <x v="130"/>
    <n v="4110040"/>
    <x v="130"/>
    <n v="914"/>
    <s v="Lincoln High"/>
    <n v="1588"/>
    <n v="61"/>
    <n v="3.8399999999999997E-2"/>
  </r>
  <r>
    <x v="130"/>
    <n v="4110040"/>
    <x v="130"/>
    <n v="883"/>
    <s v="Richmond"/>
    <n v="627"/>
    <n v="23"/>
    <n v="3.6700000000000003E-2"/>
  </r>
  <r>
    <x v="130"/>
    <n v="4110040"/>
    <x v="130"/>
    <n v="3991"/>
    <s v="Emerson School"/>
    <n v="143"/>
    <n v="5"/>
    <n v="3.5000000000000003E-2"/>
  </r>
  <r>
    <x v="130"/>
    <n v="4110040"/>
    <x v="130"/>
    <n v="824"/>
    <s v="Alameda Elem"/>
    <n v="704"/>
    <n v="24"/>
    <n v="3.4099999999999998E-2"/>
  </r>
  <r>
    <x v="130"/>
    <n v="4110040"/>
    <x v="130"/>
    <n v="5060"/>
    <s v="Le Monde French Immersion Public Charter"/>
    <n v="367"/>
    <n v="9"/>
    <n v="2.4500000000000001E-2"/>
  </r>
  <r>
    <x v="130"/>
    <n v="4110040"/>
    <x v="130"/>
    <n v="3451"/>
    <s v="Opal School of the Portland Children's Museum"/>
    <n v="89"/>
    <n v="2"/>
    <n v="2.2499999999999999E-2"/>
  </r>
  <r>
    <x v="130"/>
    <n v="4110040"/>
    <x v="130"/>
    <n v="2413"/>
    <s v="Forest Park Elem"/>
    <n v="402"/>
    <n v="7"/>
    <n v="1.7399999999999999E-2"/>
  </r>
  <r>
    <x v="131"/>
    <n v="4110080"/>
    <x v="131"/>
    <n v="211"/>
    <s v="Powers High"/>
    <n v="52"/>
    <n v="37"/>
    <n v="0.71150000000000002"/>
  </r>
  <r>
    <x v="131"/>
    <n v="4110080"/>
    <x v="131"/>
    <n v="210"/>
    <s v="Powers Elem"/>
    <n v="77"/>
    <n v="51"/>
    <n v="0.6623"/>
  </r>
  <r>
    <x v="132"/>
    <n v="4110110"/>
    <x v="132"/>
    <n v="3349"/>
    <s v="Prairie City School"/>
    <n v="201"/>
    <n v="142"/>
    <n v="0.70650000000000002"/>
  </r>
  <r>
    <x v="132"/>
    <n v="4110110"/>
    <x v="132"/>
    <n v="5622"/>
    <s v="Oregon Connections Academy"/>
    <n v="61"/>
    <n v="0"/>
    <n v="0"/>
  </r>
  <r>
    <x v="133"/>
    <n v="4110200"/>
    <x v="133"/>
    <n v="3356"/>
    <s v="Prospect Charter School"/>
    <n v="197"/>
    <n v="144"/>
    <n v="0.73099999999999998"/>
  </r>
  <r>
    <x v="134"/>
    <n v="4103265"/>
    <x v="134"/>
    <n v="171"/>
    <s v="Hudson Park Elem"/>
    <n v="433"/>
    <n v="221"/>
    <n v="0.51039999999999996"/>
  </r>
  <r>
    <x v="134"/>
    <n v="4103265"/>
    <x v="134"/>
    <n v="174"/>
    <s v="Rainier Jr/Sr High"/>
    <n v="417"/>
    <n v="206"/>
    <n v="0.49399999999999999"/>
  </r>
  <r>
    <x v="135"/>
    <n v="4110350"/>
    <x v="135"/>
    <n v="259"/>
    <s v="M A Lynch Elem"/>
    <n v="335"/>
    <n v="271"/>
    <n v="0.80900000000000005"/>
  </r>
  <r>
    <x v="135"/>
    <n v="4110350"/>
    <x v="135"/>
    <n v="1325"/>
    <s v="Vern Patrick Elem"/>
    <n v="362"/>
    <n v="200"/>
    <n v="0.55249999999999999"/>
  </r>
  <r>
    <x v="135"/>
    <n v="4110350"/>
    <x v="135"/>
    <n v="258"/>
    <s v="John Tuck Elem"/>
    <n v="330"/>
    <n v="181"/>
    <n v="0.54849999999999999"/>
  </r>
  <r>
    <x v="135"/>
    <n v="4110350"/>
    <x v="135"/>
    <n v="262"/>
    <s v="Obsidian Middle"/>
    <n v="637"/>
    <n v="340"/>
    <n v="0.53380000000000005"/>
  </r>
  <r>
    <x v="135"/>
    <n v="4110350"/>
    <x v="135"/>
    <n v="5500"/>
    <s v="Hugh Hartman Elementary"/>
    <n v="197"/>
    <n v="98"/>
    <n v="0.4975"/>
  </r>
  <r>
    <x v="135"/>
    <n v="4110350"/>
    <x v="135"/>
    <n v="256"/>
    <s v="Sage Elem"/>
    <n v="617"/>
    <n v="279"/>
    <n v="0.45219999999999999"/>
  </r>
  <r>
    <x v="135"/>
    <n v="4110350"/>
    <x v="135"/>
    <n v="1326"/>
    <s v="Elton Gregory Middle"/>
    <n v="738"/>
    <n v="333"/>
    <n v="0.45119999999999999"/>
  </r>
  <r>
    <x v="135"/>
    <n v="4110350"/>
    <x v="135"/>
    <n v="260"/>
    <s v="Terrebonne Community School"/>
    <n v="359"/>
    <n v="154"/>
    <n v="0.42899999999999999"/>
  </r>
  <r>
    <x v="135"/>
    <n v="4110350"/>
    <x v="135"/>
    <n v="263"/>
    <s v="Redmond High"/>
    <n v="919"/>
    <n v="386"/>
    <n v="0.42"/>
  </r>
  <r>
    <x v="135"/>
    <n v="4110350"/>
    <x v="135"/>
    <n v="5058"/>
    <s v="Ridgeview High"/>
    <n v="964"/>
    <n v="400"/>
    <n v="0.41489999999999999"/>
  </r>
  <r>
    <x v="135"/>
    <n v="4110350"/>
    <x v="135"/>
    <n v="4429"/>
    <s v="Tom McCall Elem"/>
    <n v="400"/>
    <n v="148"/>
    <n v="0.37"/>
  </r>
  <r>
    <x v="135"/>
    <n v="4110350"/>
    <x v="135"/>
    <n v="261"/>
    <s v="Tumalo Community School"/>
    <n v="213"/>
    <n v="70"/>
    <n v="0.3286"/>
  </r>
  <r>
    <x v="135"/>
    <n v="4110350"/>
    <x v="135"/>
    <n v="4729"/>
    <s v="Redmond Proficiency Academy"/>
    <n v="927"/>
    <n v="65"/>
    <n v="7.0099999999999996E-2"/>
  </r>
  <r>
    <x v="136"/>
    <n v="4110410"/>
    <x v="136"/>
    <n v="309"/>
    <s v="Highland Elem"/>
    <n v="337"/>
    <n v="180"/>
    <n v="0.53410000000000002"/>
  </r>
  <r>
    <x v="136"/>
    <n v="4110410"/>
    <x v="136"/>
    <n v="310"/>
    <s v="Reedsport Community Charter School"/>
    <n v="335"/>
    <n v="161"/>
    <n v="0.48060000000000003"/>
  </r>
  <r>
    <x v="137"/>
    <n v="4110520"/>
    <x v="137"/>
    <n v="946"/>
    <s v="Glenfair Elem"/>
    <n v="452"/>
    <n v="275"/>
    <n v="0.60840000000000005"/>
  </r>
  <r>
    <x v="137"/>
    <n v="4110520"/>
    <x v="137"/>
    <n v="943"/>
    <s v="Alder Elem"/>
    <n v="436"/>
    <n v="261"/>
    <n v="0.59860000000000002"/>
  </r>
  <r>
    <x v="137"/>
    <n v="4110520"/>
    <x v="137"/>
    <n v="949"/>
    <s v="Davis Elem"/>
    <n v="427"/>
    <n v="232"/>
    <n v="0.54330000000000001"/>
  </r>
  <r>
    <x v="137"/>
    <n v="4110520"/>
    <x v="137"/>
    <n v="947"/>
    <s v="Hartley Elem"/>
    <n v="438"/>
    <n v="235"/>
    <n v="0.53649999999999998"/>
  </r>
  <r>
    <x v="137"/>
    <n v="4110520"/>
    <x v="137"/>
    <n v="952"/>
    <s v="Wilkes Elem"/>
    <n v="497"/>
    <n v="247"/>
    <n v="0.497"/>
  </r>
  <r>
    <x v="137"/>
    <n v="4110520"/>
    <x v="137"/>
    <n v="948"/>
    <s v="Margaret Scott Elem"/>
    <n v="401"/>
    <n v="195"/>
    <n v="0.48630000000000001"/>
  </r>
  <r>
    <x v="137"/>
    <n v="4110520"/>
    <x v="137"/>
    <n v="954"/>
    <s v="Hauton B Lee Middle"/>
    <n v="798"/>
    <n v="385"/>
    <n v="0.48249999999999998"/>
  </r>
  <r>
    <x v="137"/>
    <n v="4110520"/>
    <x v="137"/>
    <n v="4822"/>
    <s v="Rockwood Preparatory Academy"/>
    <n v="316"/>
    <n v="152"/>
    <n v="0.48099999999999998"/>
  </r>
  <r>
    <x v="137"/>
    <n v="4110520"/>
    <x v="137"/>
    <n v="1254"/>
    <s v="Reynolds Middle"/>
    <n v="977"/>
    <n v="469"/>
    <n v="0.48"/>
  </r>
  <r>
    <x v="137"/>
    <n v="4110520"/>
    <x v="137"/>
    <n v="1343"/>
    <s v="Reynolds Learning Academy"/>
    <n v="197"/>
    <n v="91"/>
    <n v="0.46189999999999998"/>
  </r>
  <r>
    <x v="137"/>
    <n v="4110520"/>
    <x v="137"/>
    <n v="3989"/>
    <s v="Salish Ponds Elem"/>
    <n v="426"/>
    <n v="195"/>
    <n v="0.4577"/>
  </r>
  <r>
    <x v="137"/>
    <n v="4110520"/>
    <x v="137"/>
    <n v="945"/>
    <s v="Fairview Elem"/>
    <n v="324"/>
    <n v="147"/>
    <n v="0.45369999999999999"/>
  </r>
  <r>
    <x v="137"/>
    <n v="4110520"/>
    <x v="137"/>
    <n v="957"/>
    <s v="Reynolds High"/>
    <n v="2452"/>
    <n v="843"/>
    <n v="0.34379999999999999"/>
  </r>
  <r>
    <x v="137"/>
    <n v="4110520"/>
    <x v="137"/>
    <n v="951"/>
    <s v="Troutdale Elem"/>
    <n v="434"/>
    <n v="142"/>
    <n v="0.32719999999999999"/>
  </r>
  <r>
    <x v="137"/>
    <n v="4110520"/>
    <x v="137"/>
    <n v="1365"/>
    <s v="Woodland Elem"/>
    <n v="454"/>
    <n v="147"/>
    <n v="0.32379999999999998"/>
  </r>
  <r>
    <x v="137"/>
    <n v="4110520"/>
    <x v="137"/>
    <n v="950"/>
    <s v="Sweetbriar Elem"/>
    <n v="345"/>
    <n v="95"/>
    <n v="0.27539999999999998"/>
  </r>
  <r>
    <x v="137"/>
    <n v="4110520"/>
    <x v="137"/>
    <n v="2263"/>
    <s v="Walt Morey Middle"/>
    <n v="593"/>
    <n v="155"/>
    <n v="0.26140000000000002"/>
  </r>
  <r>
    <x v="137"/>
    <n v="4110520"/>
    <x v="137"/>
    <n v="3490"/>
    <s v="Multnomah Learning Academy"/>
    <n v="556"/>
    <n v="112"/>
    <n v="0.2014"/>
  </r>
  <r>
    <x v="137"/>
    <n v="4110520"/>
    <x v="137"/>
    <n v="4216"/>
    <s v="Reynolds Arthur Academy"/>
    <n v="177"/>
    <n v="30"/>
    <n v="0.16950000000000001"/>
  </r>
  <r>
    <x v="138"/>
    <n v="4110530"/>
    <x v="138"/>
    <n v="304"/>
    <s v="Riddle Elem"/>
    <n v="231"/>
    <n v="162"/>
    <n v="0.70130000000000003"/>
  </r>
  <r>
    <x v="138"/>
    <n v="4110530"/>
    <x v="138"/>
    <n v="305"/>
    <s v="Riddle High"/>
    <n v="167"/>
    <n v="113"/>
    <n v="0.67659999999999998"/>
  </r>
  <r>
    <x v="139"/>
    <n v="4110560"/>
    <x v="139"/>
    <n v="1345"/>
    <s v="Riverdale High"/>
    <n v="225"/>
    <n v="3"/>
    <n v="1.3299999999999999E-2"/>
  </r>
  <r>
    <x v="139"/>
    <n v="4110560"/>
    <x v="139"/>
    <n v="985"/>
    <s v="Riverdale Grade"/>
    <n v="398"/>
    <n v="1"/>
    <n v="2.5000000000000001E-3"/>
  </r>
  <r>
    <x v="140"/>
    <n v="4110680"/>
    <x v="140"/>
    <n v="399"/>
    <s v="Rogue River Elem"/>
    <n v="490"/>
    <n v="336"/>
    <n v="0.68569999999999998"/>
  </r>
  <r>
    <x v="140"/>
    <n v="4110680"/>
    <x v="140"/>
    <n v="401"/>
    <s v="Rogue River Jr/Sr High"/>
    <n v="373"/>
    <n v="239"/>
    <n v="0.64080000000000004"/>
  </r>
  <r>
    <x v="140"/>
    <n v="4110680"/>
    <x v="140"/>
    <n v="5443"/>
    <s v="South Valley Academy"/>
    <n v="63"/>
    <n v="37"/>
    <n v="0.58730000000000004"/>
  </r>
  <r>
    <x v="140"/>
    <n v="4110680"/>
    <x v="140"/>
    <n v="4856"/>
    <s v="Rivers Edge Academy Charter"/>
    <n v="194"/>
    <n v="0"/>
    <n v="0"/>
  </r>
  <r>
    <x v="141"/>
    <n v="4110820"/>
    <x v="141"/>
    <n v="757"/>
    <s v="Richmond Elem"/>
    <n v="307"/>
    <n v="194"/>
    <n v="0.63190000000000002"/>
  </r>
  <r>
    <x v="141"/>
    <n v="4110820"/>
    <x v="141"/>
    <n v="744"/>
    <s v="Hoover Elem"/>
    <n v="415"/>
    <n v="254"/>
    <n v="0.61199999999999999"/>
  </r>
  <r>
    <x v="141"/>
    <n v="4110820"/>
    <x v="141"/>
    <n v="743"/>
    <s v="Highland Elem"/>
    <n v="381"/>
    <n v="233"/>
    <n v="0.61150000000000004"/>
  </r>
  <r>
    <x v="141"/>
    <n v="4110820"/>
    <x v="141"/>
    <n v="3377"/>
    <s v="Hallman Elem"/>
    <n v="400"/>
    <n v="237"/>
    <n v="0.59250000000000003"/>
  </r>
  <r>
    <x v="141"/>
    <n v="4110820"/>
    <x v="141"/>
    <n v="3374"/>
    <s v="Weddle Elem"/>
    <n v="413"/>
    <n v="231"/>
    <n v="0.55930000000000002"/>
  </r>
  <r>
    <x v="141"/>
    <n v="4110820"/>
    <x v="141"/>
    <n v="764"/>
    <s v="Yoshikai Elem"/>
    <n v="530"/>
    <n v="288"/>
    <n v="0.54339999999999999"/>
  </r>
  <r>
    <x v="141"/>
    <n v="4110820"/>
    <x v="141"/>
    <n v="755"/>
    <s v="Hayesville Elem"/>
    <n v="369"/>
    <n v="200"/>
    <n v="0.54200000000000004"/>
  </r>
  <r>
    <x v="141"/>
    <n v="4110820"/>
    <x v="141"/>
    <n v="763"/>
    <s v="Washington Elem"/>
    <n v="406"/>
    <n v="213"/>
    <n v="0.52459999999999996"/>
  </r>
  <r>
    <x v="141"/>
    <n v="4110820"/>
    <x v="141"/>
    <n v="732"/>
    <s v="Bush Elem"/>
    <n v="288"/>
    <n v="147"/>
    <n v="0.51039999999999996"/>
  </r>
  <r>
    <x v="141"/>
    <n v="4110820"/>
    <x v="141"/>
    <n v="762"/>
    <s v="Swegle Elem"/>
    <n v="613"/>
    <n v="306"/>
    <n v="0.49919999999999998"/>
  </r>
  <r>
    <x v="141"/>
    <n v="4110820"/>
    <x v="141"/>
    <n v="738"/>
    <s v="Four Corners Elem"/>
    <n v="479"/>
    <n v="235"/>
    <n v="0.49059999999999998"/>
  </r>
  <r>
    <x v="141"/>
    <n v="4110820"/>
    <x v="141"/>
    <n v="767"/>
    <s v="Parrish Middle"/>
    <n v="734"/>
    <n v="360"/>
    <n v="0.49049999999999999"/>
  </r>
  <r>
    <x v="141"/>
    <n v="4110820"/>
    <x v="141"/>
    <n v="768"/>
    <s v="Waldo Middle"/>
    <n v="1228"/>
    <n v="600"/>
    <n v="0.48859999999999998"/>
  </r>
  <r>
    <x v="141"/>
    <n v="4110820"/>
    <x v="141"/>
    <n v="5064"/>
    <s v="Chavez Elementary"/>
    <n v="624"/>
    <n v="304"/>
    <n v="0.48720000000000002"/>
  </r>
  <r>
    <x v="141"/>
    <n v="4110820"/>
    <x v="141"/>
    <n v="3375"/>
    <s v="Lamb Elem"/>
    <n v="416"/>
    <n v="198"/>
    <n v="0.47599999999999998"/>
  </r>
  <r>
    <x v="141"/>
    <n v="4110820"/>
    <x v="141"/>
    <n v="751"/>
    <s v="Eyre Elem"/>
    <n v="605"/>
    <n v="284"/>
    <n v="0.46939999999999998"/>
  </r>
  <r>
    <x v="141"/>
    <n v="4110820"/>
    <x v="141"/>
    <n v="728"/>
    <s v="Auburn Elem"/>
    <n v="602"/>
    <n v="279"/>
    <n v="0.46350000000000002"/>
  </r>
  <r>
    <x v="141"/>
    <n v="4110820"/>
    <x v="141"/>
    <n v="741"/>
    <s v="Scott Elem"/>
    <n v="544"/>
    <n v="252"/>
    <n v="0.4632"/>
  </r>
  <r>
    <x v="141"/>
    <n v="4110820"/>
    <x v="141"/>
    <n v="746"/>
    <s v="Kennedy Elem"/>
    <n v="406"/>
    <n v="188"/>
    <n v="0.46310000000000001"/>
  </r>
  <r>
    <x v="141"/>
    <n v="4110820"/>
    <x v="141"/>
    <n v="1330"/>
    <s v="Houck Middle"/>
    <n v="1071"/>
    <n v="478"/>
    <n v="0.44629999999999997"/>
  </r>
  <r>
    <x v="141"/>
    <n v="4110820"/>
    <x v="141"/>
    <n v="736"/>
    <s v="Englewood Elem"/>
    <n v="372"/>
    <n v="164"/>
    <n v="0.44090000000000001"/>
  </r>
  <r>
    <x v="141"/>
    <n v="4110820"/>
    <x v="141"/>
    <n v="3215"/>
    <s v="Miller Elem"/>
    <n v="386"/>
    <n v="167"/>
    <n v="0.43259999999999998"/>
  </r>
  <r>
    <x v="141"/>
    <n v="4110820"/>
    <x v="141"/>
    <n v="1331"/>
    <s v="Stephens Middle"/>
    <n v="1136"/>
    <n v="491"/>
    <n v="0.43219999999999997"/>
  </r>
  <r>
    <x v="141"/>
    <n v="4110820"/>
    <x v="141"/>
    <n v="747"/>
    <s v="Keizer Elem"/>
    <n v="632"/>
    <n v="260"/>
    <n v="0.41139999999999999"/>
  </r>
  <r>
    <x v="141"/>
    <n v="4110820"/>
    <x v="141"/>
    <n v="3373"/>
    <s v="Claggett Creek Middle"/>
    <n v="1014"/>
    <n v="401"/>
    <n v="0.39550000000000002"/>
  </r>
  <r>
    <x v="141"/>
    <n v="4110820"/>
    <x v="141"/>
    <n v="771"/>
    <s v="McKay High"/>
    <n v="2300"/>
    <n v="873"/>
    <n v="0.37959999999999999"/>
  </r>
  <r>
    <x v="141"/>
    <n v="4110820"/>
    <x v="141"/>
    <n v="766"/>
    <s v="Leslie Middle"/>
    <n v="804"/>
    <n v="305"/>
    <n v="0.37940000000000002"/>
  </r>
  <r>
    <x v="141"/>
    <n v="4110820"/>
    <x v="141"/>
    <n v="773"/>
    <s v="North Salem High"/>
    <n v="1840"/>
    <n v="695"/>
    <n v="0.37769999999999998"/>
  </r>
  <r>
    <x v="141"/>
    <n v="4110820"/>
    <x v="141"/>
    <n v="735"/>
    <s v="Cummings Elem"/>
    <n v="447"/>
    <n v="166"/>
    <n v="0.37140000000000001"/>
  </r>
  <r>
    <x v="141"/>
    <n v="4110820"/>
    <x v="141"/>
    <n v="4596"/>
    <s v="Roberts High"/>
    <n v="568"/>
    <n v="199"/>
    <n v="0.35039999999999999"/>
  </r>
  <r>
    <x v="141"/>
    <n v="4110820"/>
    <x v="141"/>
    <n v="4068"/>
    <s v="Harritt Elem"/>
    <n v="496"/>
    <n v="171"/>
    <n v="0.3448"/>
  </r>
  <r>
    <x v="141"/>
    <n v="4110820"/>
    <x v="141"/>
    <n v="759"/>
    <s v="Salem Heights Elem"/>
    <n v="314"/>
    <n v="107"/>
    <n v="0.34079999999999999"/>
  </r>
  <r>
    <x v="141"/>
    <n v="4110820"/>
    <x v="141"/>
    <n v="737"/>
    <s v="Wright Elem"/>
    <n v="409"/>
    <n v="138"/>
    <n v="0.33739999999999998"/>
  </r>
  <r>
    <x v="141"/>
    <n v="4110820"/>
    <x v="141"/>
    <n v="3376"/>
    <s v="Hammond Elem"/>
    <n v="529"/>
    <n v="172"/>
    <n v="0.3251"/>
  </r>
  <r>
    <x v="141"/>
    <n v="4110820"/>
    <x v="141"/>
    <n v="753"/>
    <s v="Morningside Elem"/>
    <n v="342"/>
    <n v="108"/>
    <n v="0.31580000000000003"/>
  </r>
  <r>
    <x v="141"/>
    <n v="4110820"/>
    <x v="141"/>
    <n v="740"/>
    <s v="Grant Community School"/>
    <n v="373"/>
    <n v="117"/>
    <n v="0.31369999999999998"/>
  </r>
  <r>
    <x v="141"/>
    <n v="4110820"/>
    <x v="141"/>
    <n v="3526"/>
    <s v="Lee Elem"/>
    <n v="312"/>
    <n v="95"/>
    <n v="0.30449999999999999"/>
  </r>
  <r>
    <x v="141"/>
    <n v="4110820"/>
    <x v="141"/>
    <n v="749"/>
    <s v="Liberty Elem"/>
    <n v="452"/>
    <n v="137"/>
    <n v="0.30309999999999998"/>
  </r>
  <r>
    <x v="141"/>
    <n v="4110820"/>
    <x v="141"/>
    <n v="756"/>
    <s v="Pringle Elem"/>
    <n v="589"/>
    <n v="171"/>
    <n v="0.2903"/>
  </r>
  <r>
    <x v="141"/>
    <n v="4110820"/>
    <x v="141"/>
    <n v="5066"/>
    <s v="Battle Creek Elem"/>
    <n v="587"/>
    <n v="162"/>
    <n v="0.27600000000000002"/>
  </r>
  <r>
    <x v="141"/>
    <n v="4110820"/>
    <x v="141"/>
    <n v="750"/>
    <s v="McKinley Elem"/>
    <n v="343"/>
    <n v="92"/>
    <n v="0.26819999999999999"/>
  </r>
  <r>
    <x v="141"/>
    <n v="4110820"/>
    <x v="141"/>
    <n v="745"/>
    <s v="Gubser Elem"/>
    <n v="535"/>
    <n v="143"/>
    <n v="0.26729999999999998"/>
  </r>
  <r>
    <x v="141"/>
    <n v="4110820"/>
    <x v="141"/>
    <n v="754"/>
    <s v="Myers Elem"/>
    <n v="464"/>
    <n v="124"/>
    <n v="0.26719999999999999"/>
  </r>
  <r>
    <x v="141"/>
    <n v="4110820"/>
    <x v="141"/>
    <n v="769"/>
    <s v="Walker Middle"/>
    <n v="715"/>
    <n v="191"/>
    <n v="0.2671"/>
  </r>
  <r>
    <x v="141"/>
    <n v="4110820"/>
    <x v="141"/>
    <n v="772"/>
    <s v="McNary High"/>
    <n v="2064"/>
    <n v="548"/>
    <n v="0.26550000000000001"/>
  </r>
  <r>
    <x v="141"/>
    <n v="4110820"/>
    <x v="141"/>
    <n v="4589"/>
    <s v="Early College High"/>
    <n v="183"/>
    <n v="48"/>
    <n v="0.26229999999999998"/>
  </r>
  <r>
    <x v="141"/>
    <n v="4110820"/>
    <x v="141"/>
    <n v="3529"/>
    <s v="Forest Ridge Elem"/>
    <n v="280"/>
    <n v="68"/>
    <n v="0.2429"/>
  </r>
  <r>
    <x v="141"/>
    <n v="4110820"/>
    <x v="141"/>
    <n v="765"/>
    <s v="Judson Middle"/>
    <n v="997"/>
    <n v="241"/>
    <n v="0.2417"/>
  </r>
  <r>
    <x v="141"/>
    <n v="4110820"/>
    <x v="141"/>
    <n v="775"/>
    <s v="South Salem High"/>
    <n v="2051"/>
    <n v="469"/>
    <n v="0.22869999999999999"/>
  </r>
  <r>
    <x v="141"/>
    <n v="4110820"/>
    <x v="141"/>
    <n v="770"/>
    <s v="Whiteaker Middle"/>
    <n v="790"/>
    <n v="172"/>
    <n v="0.2177"/>
  </r>
  <r>
    <x v="141"/>
    <n v="4110820"/>
    <x v="141"/>
    <n v="734"/>
    <s v="Clear Lake Elem"/>
    <n v="379"/>
    <n v="82"/>
    <n v="0.21640000000000001"/>
  </r>
  <r>
    <x v="141"/>
    <n v="4110820"/>
    <x v="141"/>
    <n v="4858"/>
    <s v="Kalapuya Elem"/>
    <n v="576"/>
    <n v="123"/>
    <n v="0.2135"/>
  </r>
  <r>
    <x v="141"/>
    <n v="4110820"/>
    <x v="141"/>
    <n v="1244"/>
    <s v="Chapman Hill Elem"/>
    <n v="381"/>
    <n v="78"/>
    <n v="0.20469999999999999"/>
  </r>
  <r>
    <x v="141"/>
    <n v="4110820"/>
    <x v="141"/>
    <n v="1329"/>
    <s v="Crossler Middle"/>
    <n v="944"/>
    <n v="191"/>
    <n v="0.20230000000000001"/>
  </r>
  <r>
    <x v="141"/>
    <n v="4110820"/>
    <x v="141"/>
    <n v="4390"/>
    <s v="Valley Inquiry Charter School"/>
    <n v="167"/>
    <n v="33"/>
    <n v="0.1976"/>
  </r>
  <r>
    <x v="141"/>
    <n v="4110820"/>
    <x v="141"/>
    <n v="760"/>
    <s v="Schirle Elem"/>
    <n v="428"/>
    <n v="83"/>
    <n v="0.19389999999999999"/>
  </r>
  <r>
    <x v="141"/>
    <n v="4110820"/>
    <x v="141"/>
    <n v="4210"/>
    <s v="Jane Goodall Environmental Middle Charter"/>
    <n v="98"/>
    <n v="16"/>
    <n v="0.1633"/>
  </r>
  <r>
    <x v="141"/>
    <n v="4110820"/>
    <x v="141"/>
    <n v="3463"/>
    <s v="West Salem High"/>
    <n v="1722"/>
    <n v="272"/>
    <n v="0.158"/>
  </r>
  <r>
    <x v="141"/>
    <n v="4110820"/>
    <x v="141"/>
    <n v="731"/>
    <s v="Brush College Elem"/>
    <n v="323"/>
    <n v="50"/>
    <n v="0.15479999999999999"/>
  </r>
  <r>
    <x v="141"/>
    <n v="4110820"/>
    <x v="141"/>
    <n v="761"/>
    <s v="Sumpter Elem"/>
    <n v="558"/>
    <n v="83"/>
    <n v="0.1487"/>
  </r>
  <r>
    <x v="141"/>
    <n v="4110820"/>
    <x v="141"/>
    <n v="774"/>
    <s v="Sprague High"/>
    <n v="1675"/>
    <n v="249"/>
    <n v="0.1487"/>
  </r>
  <r>
    <x v="141"/>
    <n v="4110820"/>
    <x v="141"/>
    <n v="733"/>
    <s v="Candalaria Elem"/>
    <n v="357"/>
    <n v="53"/>
    <n v="0.14849999999999999"/>
  </r>
  <r>
    <x v="141"/>
    <n v="4110820"/>
    <x v="141"/>
    <n v="4859"/>
    <s v="Straub Middle"/>
    <n v="668"/>
    <n v="92"/>
    <n v="0.13769999999999999"/>
  </r>
  <r>
    <x v="141"/>
    <n v="4110820"/>
    <x v="141"/>
    <n v="1358"/>
    <s v="Howard Street Charter"/>
    <n v="182"/>
    <n v="18"/>
    <n v="9.8900000000000002E-2"/>
  </r>
  <r>
    <x v="141"/>
    <n v="4110820"/>
    <x v="141"/>
    <n v="3528"/>
    <s v="Optimum Learning Environment Charter"/>
    <n v="130"/>
    <n v="8"/>
    <n v="6.1499999999999999E-2"/>
  </r>
  <r>
    <x v="142"/>
    <n v="4108100"/>
    <x v="142"/>
    <n v="4399"/>
    <s v="Oregon Charter Academy"/>
    <n v="4507"/>
    <n v="2359"/>
    <n v="0.52339999999999998"/>
  </r>
  <r>
    <x v="142"/>
    <n v="4108100"/>
    <x v="142"/>
    <n v="681"/>
    <s v="Santiam Elem"/>
    <n v="312"/>
    <n v="157"/>
    <n v="0.50319999999999998"/>
  </r>
  <r>
    <x v="142"/>
    <n v="4108100"/>
    <x v="142"/>
    <n v="683"/>
    <s v="Santiam Jr/Sr High"/>
    <n v="264"/>
    <n v="125"/>
    <n v="0.47349999999999998"/>
  </r>
  <r>
    <x v="143"/>
    <n v="4110980"/>
    <x v="143"/>
    <n v="159"/>
    <s v="Otto Petersen Elem"/>
    <n v="419"/>
    <n v="133"/>
    <n v="0.31740000000000002"/>
  </r>
  <r>
    <x v="143"/>
    <n v="4110980"/>
    <x v="143"/>
    <n v="158"/>
    <s v="Grant Watts Elem"/>
    <n v="305"/>
    <n v="90"/>
    <n v="0.29509999999999997"/>
  </r>
  <r>
    <x v="143"/>
    <n v="4110980"/>
    <x v="143"/>
    <n v="160"/>
    <s v="Warren Elem"/>
    <n v="127"/>
    <n v="36"/>
    <n v="0.28349999999999997"/>
  </r>
  <r>
    <x v="143"/>
    <n v="4110980"/>
    <x v="143"/>
    <n v="161"/>
    <s v="Scappoose Middle"/>
    <n v="321"/>
    <n v="85"/>
    <n v="0.26479999999999998"/>
  </r>
  <r>
    <x v="143"/>
    <n v="4110980"/>
    <x v="143"/>
    <n v="162"/>
    <s v="Scappoose High"/>
    <n v="637"/>
    <n v="161"/>
    <n v="0.25269999999999998"/>
  </r>
  <r>
    <x v="143"/>
    <n v="4110980"/>
    <x v="143"/>
    <n v="958"/>
    <s v="Sauvie Island School"/>
    <n v="216"/>
    <n v="45"/>
    <n v="0.20830000000000001"/>
  </r>
  <r>
    <x v="143"/>
    <n v="4110980"/>
    <x v="143"/>
    <n v="4221"/>
    <s v="South Columbia Family School"/>
    <n v="78"/>
    <n v="0"/>
    <n v="0"/>
  </r>
  <r>
    <x v="144"/>
    <n v="4111040"/>
    <x v="144"/>
    <n v="677"/>
    <s v="Scio Middle"/>
    <n v="142"/>
    <n v="74"/>
    <n v="0.52110000000000001"/>
  </r>
  <r>
    <x v="144"/>
    <n v="4111040"/>
    <x v="144"/>
    <n v="676"/>
    <s v="Centennial Elem"/>
    <n v="278"/>
    <n v="125"/>
    <n v="0.4496"/>
  </r>
  <r>
    <x v="144"/>
    <n v="4111040"/>
    <x v="144"/>
    <n v="678"/>
    <s v="Scio High"/>
    <n v="227"/>
    <n v="73"/>
    <n v="0.3216"/>
  </r>
  <r>
    <x v="144"/>
    <n v="4111040"/>
    <x v="144"/>
    <n v="2994"/>
    <s v="Lourdes School"/>
    <n v="41"/>
    <n v="5"/>
    <n v="0.122"/>
  </r>
  <r>
    <x v="144"/>
    <n v="4111040"/>
    <x v="144"/>
    <n v="5457"/>
    <s v="Willamette Connections Academy"/>
    <n v="1338"/>
    <n v="120"/>
    <n v="8.9700000000000002E-2"/>
  </r>
  <r>
    <x v="145"/>
    <n v="4111100"/>
    <x v="145"/>
    <n v="152"/>
    <s v="Pacific Ridge Elementary"/>
    <n v="672"/>
    <n v="276"/>
    <n v="0.41070000000000001"/>
  </r>
  <r>
    <x v="145"/>
    <n v="4111100"/>
    <x v="145"/>
    <n v="150"/>
    <s v="Seaside Middle"/>
    <n v="372"/>
    <n v="147"/>
    <n v="0.3952"/>
  </r>
  <r>
    <x v="145"/>
    <n v="4111100"/>
    <x v="145"/>
    <n v="154"/>
    <s v="Seaside High"/>
    <n v="483"/>
    <n v="140"/>
    <n v="0.28989999999999999"/>
  </r>
  <r>
    <x v="145"/>
    <n v="4111100"/>
    <x v="145"/>
    <n v="5385"/>
    <s v="Cannon Beach Academy"/>
    <n v="43"/>
    <n v="0"/>
    <n v="0"/>
  </r>
  <r>
    <x v="146"/>
    <n v="4111220"/>
    <x v="146"/>
    <n v="4833"/>
    <s v="Sheridan AllPrep Academy"/>
    <n v="191"/>
    <n v="132"/>
    <n v="0.69110000000000005"/>
  </r>
  <r>
    <x v="146"/>
    <n v="4111220"/>
    <x v="146"/>
    <n v="1237"/>
    <s v="Sheridan High"/>
    <n v="205"/>
    <n v="132"/>
    <n v="0.64390000000000003"/>
  </r>
  <r>
    <x v="146"/>
    <n v="4111220"/>
    <x v="146"/>
    <n v="1235"/>
    <s v="Faulconer-Chapman School"/>
    <n v="462"/>
    <n v="236"/>
    <n v="0.51080000000000003"/>
  </r>
  <r>
    <x v="146"/>
    <n v="4111220"/>
    <x v="146"/>
    <n v="2728"/>
    <s v="Sheridan Japanese School"/>
    <n v="71"/>
    <n v="16"/>
    <n v="0.22539999999999999"/>
  </r>
  <r>
    <x v="147"/>
    <n v="4111250"/>
    <x v="147"/>
    <n v="1010"/>
    <s v="Sherman County School"/>
    <n v="238"/>
    <n v="84"/>
    <n v="0.35289999999999999"/>
  </r>
  <r>
    <x v="148"/>
    <n v="4111290"/>
    <x v="148"/>
    <n v="1191"/>
    <s v="Hawks View Elementary"/>
    <n v="425"/>
    <n v="97"/>
    <n v="0.22819999999999999"/>
  </r>
  <r>
    <x v="148"/>
    <n v="4111290"/>
    <x v="148"/>
    <n v="1192"/>
    <s v="Sherwood Middle"/>
    <n v="1203"/>
    <n v="152"/>
    <n v="0.12640000000000001"/>
  </r>
  <r>
    <x v="148"/>
    <n v="4111290"/>
    <x v="148"/>
    <n v="1334"/>
    <s v="Archer Glen Elem"/>
    <n v="355"/>
    <n v="37"/>
    <n v="0.1042"/>
  </r>
  <r>
    <x v="148"/>
    <n v="4111290"/>
    <x v="148"/>
    <n v="1193"/>
    <s v="Sherwood High"/>
    <n v="1617"/>
    <n v="162"/>
    <n v="0.1002"/>
  </r>
  <r>
    <x v="148"/>
    <n v="4111290"/>
    <x v="148"/>
    <n v="4730"/>
    <s v="Ridges Elementary"/>
    <n v="615"/>
    <n v="56"/>
    <n v="9.11E-2"/>
  </r>
  <r>
    <x v="148"/>
    <n v="4111290"/>
    <x v="148"/>
    <n v="3222"/>
    <s v="Middleton Elem"/>
    <n v="398"/>
    <n v="31"/>
    <n v="7.7899999999999997E-2"/>
  </r>
  <r>
    <x v="148"/>
    <n v="4111290"/>
    <x v="148"/>
    <n v="4220"/>
    <s v="Sherwood Charter School"/>
    <n v="209"/>
    <n v="16"/>
    <n v="7.6600000000000001E-2"/>
  </r>
  <r>
    <x v="149"/>
    <n v="4111450"/>
    <x v="149"/>
    <n v="716"/>
    <s v="Robert Frost Elem"/>
    <n v="417"/>
    <n v="212"/>
    <n v="0.50839999999999996"/>
  </r>
  <r>
    <x v="149"/>
    <n v="4111450"/>
    <x v="149"/>
    <n v="119"/>
    <s v="Butte Creek Elem"/>
    <n v="295"/>
    <n v="130"/>
    <n v="0.44069999999999998"/>
  </r>
  <r>
    <x v="149"/>
    <n v="4111450"/>
    <x v="149"/>
    <n v="714"/>
    <s v="Mark Twain Elementary"/>
    <n v="344"/>
    <n v="147"/>
    <n v="0.42730000000000001"/>
  </r>
  <r>
    <x v="149"/>
    <n v="4111450"/>
    <x v="149"/>
    <n v="715"/>
    <s v="Silverton Middle School"/>
    <n v="495"/>
    <n v="210"/>
    <n v="0.42420000000000002"/>
  </r>
  <r>
    <x v="149"/>
    <n v="4111450"/>
    <x v="149"/>
    <n v="812"/>
    <s v="Silverton High"/>
    <n v="1304"/>
    <n v="452"/>
    <n v="0.34660000000000002"/>
  </r>
  <r>
    <x v="149"/>
    <n v="4111450"/>
    <x v="149"/>
    <n v="785"/>
    <s v="Scotts Mills Elem"/>
    <n v="167"/>
    <n v="57"/>
    <n v="0.34129999999999999"/>
  </r>
  <r>
    <x v="149"/>
    <n v="4111450"/>
    <x v="149"/>
    <n v="795"/>
    <s v="Silver Crest Elem"/>
    <n v="141"/>
    <n v="45"/>
    <n v="0.31909999999999999"/>
  </r>
  <r>
    <x v="149"/>
    <n v="4111450"/>
    <x v="149"/>
    <n v="777"/>
    <s v="Victor Point Elem"/>
    <n v="214"/>
    <n v="45"/>
    <n v="0.21029999999999999"/>
  </r>
  <r>
    <x v="149"/>
    <n v="4111450"/>
    <x v="149"/>
    <n v="784"/>
    <s v="Bethany Charter School"/>
    <n v="135"/>
    <n v="27"/>
    <n v="0.2"/>
  </r>
  <r>
    <x v="149"/>
    <n v="4111450"/>
    <x v="149"/>
    <n v="780"/>
    <s v="Pratum Elem"/>
    <n v="72"/>
    <n v="14"/>
    <n v="0.19439999999999999"/>
  </r>
  <r>
    <x v="149"/>
    <n v="4111450"/>
    <x v="149"/>
    <n v="4746"/>
    <s v="The Community Roots School"/>
    <n v="126"/>
    <n v="24"/>
    <n v="0.1905"/>
  </r>
  <r>
    <x v="149"/>
    <n v="4111450"/>
    <x v="149"/>
    <n v="807"/>
    <s v="Central Howell Elem"/>
    <n v="184"/>
    <n v="17"/>
    <n v="9.2399999999999996E-2"/>
  </r>
  <r>
    <x v="149"/>
    <n v="4111450"/>
    <x v="149"/>
    <n v="718"/>
    <s v="Evergreen Elem"/>
    <n v="86"/>
    <n v="0"/>
    <n v="0"/>
  </r>
  <r>
    <x v="150"/>
    <n v="4111490"/>
    <x v="150"/>
    <n v="1293"/>
    <s v="Sisters Middle"/>
    <n v="374"/>
    <n v="111"/>
    <n v="0.29680000000000001"/>
  </r>
  <r>
    <x v="150"/>
    <n v="4111490"/>
    <x v="150"/>
    <n v="264"/>
    <s v="Sisters Elem"/>
    <n v="358"/>
    <n v="91"/>
    <n v="0.25419999999999998"/>
  </r>
  <r>
    <x v="150"/>
    <n v="4111490"/>
    <x v="150"/>
    <n v="1294"/>
    <s v="Sisters High"/>
    <n v="407"/>
    <n v="94"/>
    <n v="0.23100000000000001"/>
  </r>
  <r>
    <x v="151"/>
    <n v="4105100"/>
    <x v="151"/>
    <n v="609"/>
    <s v="Siuslaw Elem"/>
    <n v="499"/>
    <n v="301"/>
    <n v="0.60319999999999996"/>
  </r>
  <r>
    <x v="151"/>
    <n v="4105100"/>
    <x v="151"/>
    <n v="608"/>
    <s v="Siuslaw Middle"/>
    <n v="328"/>
    <n v="185"/>
    <n v="0.56399999999999995"/>
  </r>
  <r>
    <x v="151"/>
    <n v="4105100"/>
    <x v="151"/>
    <n v="610"/>
    <s v="Siuslaw High"/>
    <n v="399"/>
    <n v="216"/>
    <n v="0.54139999999999999"/>
  </r>
  <r>
    <x v="152"/>
    <n v="4111580"/>
    <x v="152"/>
    <n v="574"/>
    <s v="Dorena School"/>
    <n v="60"/>
    <n v="51"/>
    <n v="0.85"/>
  </r>
  <r>
    <x v="152"/>
    <n v="4111580"/>
    <x v="152"/>
    <n v="578"/>
    <s v="London School"/>
    <n v="76"/>
    <n v="59"/>
    <n v="0.77629999999999999"/>
  </r>
  <r>
    <x v="152"/>
    <n v="4111580"/>
    <x v="152"/>
    <n v="573"/>
    <s v="Bohemia Elem"/>
    <n v="396"/>
    <n v="298"/>
    <n v="0.75249999999999995"/>
  </r>
  <r>
    <x v="152"/>
    <n v="4111580"/>
    <x v="152"/>
    <n v="576"/>
    <s v="Harrison Elem"/>
    <n v="385"/>
    <n v="289"/>
    <n v="0.75060000000000004"/>
  </r>
  <r>
    <x v="152"/>
    <n v="4111580"/>
    <x v="152"/>
    <n v="1791"/>
    <s v="Al Kennedy High School"/>
    <n v="70"/>
    <n v="52"/>
    <n v="0.7429"/>
  </r>
  <r>
    <x v="152"/>
    <n v="4111580"/>
    <x v="152"/>
    <n v="579"/>
    <s v="Lincoln Middle"/>
    <n v="417"/>
    <n v="301"/>
    <n v="0.7218"/>
  </r>
  <r>
    <x v="152"/>
    <n v="4111580"/>
    <x v="152"/>
    <n v="4395"/>
    <s v="Childs Way Charter School"/>
    <n v="51"/>
    <n v="30"/>
    <n v="0.58819999999999995"/>
  </r>
  <r>
    <x v="152"/>
    <n v="4111580"/>
    <x v="152"/>
    <n v="580"/>
    <s v="Cottage Grove High"/>
    <n v="706"/>
    <n v="398"/>
    <n v="0.56369999999999998"/>
  </r>
  <r>
    <x v="152"/>
    <n v="4111580"/>
    <x v="152"/>
    <n v="4555"/>
    <s v="Academy for Character Education"/>
    <n v="293"/>
    <n v="56"/>
    <n v="0.19109999999999999"/>
  </r>
  <r>
    <x v="153"/>
    <n v="4111610"/>
    <x v="153"/>
    <n v="292"/>
    <s v="Tri City Elem"/>
    <n v="301"/>
    <n v="172"/>
    <n v="0.57140000000000002"/>
  </r>
  <r>
    <x v="153"/>
    <n v="4111610"/>
    <x v="153"/>
    <n v="289"/>
    <s v="Canyonville School"/>
    <n v="133"/>
    <n v="75"/>
    <n v="0.56389999999999996"/>
  </r>
  <r>
    <x v="153"/>
    <n v="4111610"/>
    <x v="153"/>
    <n v="291"/>
    <s v="Coffenberry Middle"/>
    <n v="313"/>
    <n v="175"/>
    <n v="0.55910000000000004"/>
  </r>
  <r>
    <x v="153"/>
    <n v="4111610"/>
    <x v="153"/>
    <n v="290"/>
    <s v="Myrtle Creek Elem"/>
    <n v="304"/>
    <n v="169"/>
    <n v="0.55589999999999995"/>
  </r>
  <r>
    <x v="153"/>
    <n v="4111610"/>
    <x v="153"/>
    <n v="293"/>
    <s v="South Umpqua High"/>
    <n v="411"/>
    <n v="193"/>
    <n v="0.46960000000000002"/>
  </r>
  <r>
    <x v="154"/>
    <n v="4100021"/>
    <x v="154"/>
    <n v="1108"/>
    <s v="Maupin Elem"/>
    <n v="115"/>
    <n v="72"/>
    <n v="0.62609999999999999"/>
  </r>
  <r>
    <x v="154"/>
    <n v="4100021"/>
    <x v="154"/>
    <n v="1109"/>
    <s v="South Wasco County High"/>
    <n v="120"/>
    <n v="43"/>
    <n v="0.35830000000000001"/>
  </r>
  <r>
    <x v="155"/>
    <n v="4111640"/>
    <x v="155"/>
    <n v="3403"/>
    <s v="Spray School"/>
    <n v="58"/>
    <n v="14"/>
    <n v="0.2414"/>
  </r>
  <r>
    <x v="156"/>
    <n v="4111670"/>
    <x v="156"/>
    <n v="550"/>
    <s v="Maple Elem"/>
    <n v="323"/>
    <n v="243"/>
    <n v="0.75229999999999997"/>
  </r>
  <r>
    <x v="156"/>
    <n v="4111670"/>
    <x v="156"/>
    <n v="548"/>
    <s v="Guy Lee Elem"/>
    <n v="402"/>
    <n v="290"/>
    <n v="0.72140000000000004"/>
  </r>
  <r>
    <x v="156"/>
    <n v="4111670"/>
    <x v="156"/>
    <n v="5059"/>
    <s v="Two Rivers Dos Rios Elem"/>
    <n v="457"/>
    <n v="316"/>
    <n v="0.6915"/>
  </r>
  <r>
    <x v="156"/>
    <n v="4111670"/>
    <x v="156"/>
    <n v="549"/>
    <s v="Hamlin Middle"/>
    <n v="675"/>
    <n v="463"/>
    <n v="0.68589999999999995"/>
  </r>
  <r>
    <x v="156"/>
    <n v="4111670"/>
    <x v="156"/>
    <n v="1354"/>
    <s v="Gateways High"/>
    <n v="74"/>
    <n v="50"/>
    <n v="0.67569999999999997"/>
  </r>
  <r>
    <x v="156"/>
    <n v="4111670"/>
    <x v="156"/>
    <n v="544"/>
    <s v="Centennial Elem"/>
    <n v="386"/>
    <n v="258"/>
    <n v="0.66839999999999999"/>
  </r>
  <r>
    <x v="156"/>
    <n v="4111670"/>
    <x v="156"/>
    <n v="1352"/>
    <s v="Riverbend Elem"/>
    <n v="490"/>
    <n v="327"/>
    <n v="0.6673"/>
  </r>
  <r>
    <x v="156"/>
    <n v="4111670"/>
    <x v="156"/>
    <n v="546"/>
    <s v="Elizabeth Page Elem"/>
    <n v="365"/>
    <n v="230"/>
    <n v="0.63009999999999999"/>
  </r>
  <r>
    <x v="156"/>
    <n v="4111670"/>
    <x v="156"/>
    <n v="545"/>
    <s v="Douglas Gardens Elem"/>
    <n v="369"/>
    <n v="232"/>
    <n v="0.62870000000000004"/>
  </r>
  <r>
    <x v="156"/>
    <n v="4111670"/>
    <x v="156"/>
    <n v="554"/>
    <s v="Mt Vernon Elem"/>
    <n v="497"/>
    <n v="299"/>
    <n v="0.60160000000000002"/>
  </r>
  <r>
    <x v="156"/>
    <n v="4111670"/>
    <x v="156"/>
    <n v="1353"/>
    <s v="Agnes Stewart Middle"/>
    <n v="596"/>
    <n v="349"/>
    <n v="0.58560000000000001"/>
  </r>
  <r>
    <x v="156"/>
    <n v="4111670"/>
    <x v="156"/>
    <n v="560"/>
    <s v="Springfield High"/>
    <n v="1355"/>
    <n v="714"/>
    <n v="0.52690000000000003"/>
  </r>
  <r>
    <x v="156"/>
    <n v="4111670"/>
    <x v="156"/>
    <n v="542"/>
    <s v="Briggs Middle"/>
    <n v="506"/>
    <n v="264"/>
    <n v="0.52170000000000005"/>
  </r>
  <r>
    <x v="156"/>
    <n v="4111670"/>
    <x v="156"/>
    <n v="553"/>
    <s v="Ridgeview Elem"/>
    <n v="400"/>
    <n v="166"/>
    <n v="0.41499999999999998"/>
  </r>
  <r>
    <x v="156"/>
    <n v="4111670"/>
    <x v="156"/>
    <n v="559"/>
    <s v="Yolanda Elem"/>
    <n v="391"/>
    <n v="157"/>
    <n v="0.40150000000000002"/>
  </r>
  <r>
    <x v="156"/>
    <n v="4111670"/>
    <x v="156"/>
    <n v="4440"/>
    <s v="Academy of Arts and Academics"/>
    <n v="217"/>
    <n v="76"/>
    <n v="0.35020000000000001"/>
  </r>
  <r>
    <x v="156"/>
    <n v="4111670"/>
    <x v="156"/>
    <n v="556"/>
    <s v="Thurston Elem"/>
    <n v="451"/>
    <n v="154"/>
    <n v="0.34150000000000003"/>
  </r>
  <r>
    <x v="156"/>
    <n v="4111670"/>
    <x v="156"/>
    <n v="558"/>
    <s v="Walterville Elem"/>
    <n v="158"/>
    <n v="51"/>
    <n v="0.32279999999999998"/>
  </r>
  <r>
    <x v="156"/>
    <n v="4111670"/>
    <x v="156"/>
    <n v="557"/>
    <s v="Thurston Middle"/>
    <n v="565"/>
    <n v="182"/>
    <n v="0.3221"/>
  </r>
  <r>
    <x v="156"/>
    <n v="4111670"/>
    <x v="156"/>
    <n v="561"/>
    <s v="Thurston High"/>
    <n v="1230"/>
    <n v="368"/>
    <n v="0.29920000000000002"/>
  </r>
  <r>
    <x v="156"/>
    <n v="4111670"/>
    <x v="156"/>
    <n v="4058"/>
    <s v="Willamette Leadership Academy"/>
    <n v="155"/>
    <n v="31"/>
    <n v="0.2"/>
  </r>
  <r>
    <x v="157"/>
    <n v="4111720"/>
    <x v="157"/>
    <n v="2716"/>
    <s v="Plymouth High School"/>
    <n v="79"/>
    <n v="41"/>
    <n v="0.51900000000000002"/>
  </r>
  <r>
    <x v="157"/>
    <n v="4111720"/>
    <x v="157"/>
    <n v="3569"/>
    <s v="Lewis &amp; Clark Elem"/>
    <n v="403"/>
    <n v="200"/>
    <n v="0.49630000000000002"/>
  </r>
  <r>
    <x v="157"/>
    <n v="4111720"/>
    <x v="157"/>
    <n v="179"/>
    <s v="Columbia City Elem"/>
    <n v="167"/>
    <n v="79"/>
    <n v="0.47310000000000002"/>
  </r>
  <r>
    <x v="157"/>
    <n v="4111720"/>
    <x v="157"/>
    <n v="184"/>
    <s v="St Helens Middle"/>
    <n v="718"/>
    <n v="296"/>
    <n v="0.4123"/>
  </r>
  <r>
    <x v="157"/>
    <n v="4111720"/>
    <x v="157"/>
    <n v="182"/>
    <s v="McBride Elem"/>
    <n v="482"/>
    <n v="176"/>
    <n v="0.36509999999999998"/>
  </r>
  <r>
    <x v="157"/>
    <n v="4111720"/>
    <x v="157"/>
    <n v="185"/>
    <s v="St Helens High"/>
    <n v="907"/>
    <n v="298"/>
    <n v="0.3286"/>
  </r>
  <r>
    <x v="157"/>
    <n v="4111720"/>
    <x v="157"/>
    <n v="4602"/>
    <s v="St Helens Arthur Academy"/>
    <n v="200"/>
    <n v="50"/>
    <n v="0.25"/>
  </r>
  <r>
    <x v="158"/>
    <n v="4111760"/>
    <x v="158"/>
    <n v="778"/>
    <s v="St Paul Elem"/>
    <n v="98"/>
    <n v="38"/>
    <n v="0.38779999999999998"/>
  </r>
  <r>
    <x v="158"/>
    <n v="4111760"/>
    <x v="158"/>
    <n v="779"/>
    <s v="St Paul High"/>
    <n v="144"/>
    <n v="35"/>
    <n v="0.24310000000000001"/>
  </r>
  <r>
    <x v="159"/>
    <n v="4111790"/>
    <x v="159"/>
    <n v="1061"/>
    <s v="Stanfield Secondary"/>
    <n v="295"/>
    <n v="170"/>
    <n v="0.57630000000000003"/>
  </r>
  <r>
    <x v="159"/>
    <n v="4111790"/>
    <x v="159"/>
    <n v="1060"/>
    <s v="Stanfield Elem"/>
    <n v="207"/>
    <n v="117"/>
    <n v="0.56520000000000004"/>
  </r>
  <r>
    <x v="160"/>
    <n v="4111940"/>
    <x v="160"/>
    <n v="5357"/>
    <s v="Sutherlin Valley Online Academy"/>
    <n v="56"/>
    <n v="32"/>
    <n v="0.57140000000000002"/>
  </r>
  <r>
    <x v="160"/>
    <n v="4111940"/>
    <x v="160"/>
    <n v="318"/>
    <s v="East Sutherlin Primary"/>
    <n v="341"/>
    <n v="177"/>
    <n v="0.51910000000000001"/>
  </r>
  <r>
    <x v="160"/>
    <n v="4111940"/>
    <x v="160"/>
    <n v="319"/>
    <s v="Sutherlin Middle"/>
    <n v="328"/>
    <n v="138"/>
    <n v="0.42070000000000002"/>
  </r>
  <r>
    <x v="160"/>
    <n v="4111940"/>
    <x v="160"/>
    <n v="320"/>
    <s v="West Sutherlin Intermed"/>
    <n v="298"/>
    <n v="124"/>
    <n v="0.41610000000000003"/>
  </r>
  <r>
    <x v="160"/>
    <n v="4111940"/>
    <x v="160"/>
    <n v="321"/>
    <s v="Sutherlin High"/>
    <n v="357"/>
    <n v="122"/>
    <n v="0.3417"/>
  </r>
  <r>
    <x v="161"/>
    <n v="4111970"/>
    <x v="161"/>
    <n v="662"/>
    <s v="Foster Elem"/>
    <n v="338"/>
    <n v="175"/>
    <n v="0.51780000000000004"/>
  </r>
  <r>
    <x v="161"/>
    <n v="4111970"/>
    <x v="161"/>
    <n v="666"/>
    <s v="Oak Heights Elem"/>
    <n v="268"/>
    <n v="115"/>
    <n v="0.42909999999999998"/>
  </r>
  <r>
    <x v="161"/>
    <n v="4111970"/>
    <x v="161"/>
    <n v="668"/>
    <s v="Sweet Home Jr High"/>
    <n v="353"/>
    <n v="127"/>
    <n v="0.35980000000000001"/>
  </r>
  <r>
    <x v="161"/>
    <n v="4111970"/>
    <x v="161"/>
    <n v="663"/>
    <s v="Hawthorne Elem"/>
    <n v="361"/>
    <n v="128"/>
    <n v="0.35460000000000003"/>
  </r>
  <r>
    <x v="161"/>
    <n v="4111970"/>
    <x v="161"/>
    <n v="669"/>
    <s v="Sweet Home High"/>
    <n v="655"/>
    <n v="226"/>
    <n v="0.34499999999999997"/>
  </r>
  <r>
    <x v="161"/>
    <n v="4111970"/>
    <x v="161"/>
    <n v="664"/>
    <s v="Holley Elem"/>
    <n v="153"/>
    <n v="52"/>
    <n v="0.33989999999999998"/>
  </r>
  <r>
    <x v="161"/>
    <n v="4111970"/>
    <x v="161"/>
    <n v="4484"/>
    <s v="Sweet Home Charter School"/>
    <n v="142"/>
    <n v="25"/>
    <n v="0.17610000000000001"/>
  </r>
  <r>
    <x v="162"/>
    <n v="4106900"/>
    <x v="162"/>
    <n v="443"/>
    <s v="Evergreen Elem"/>
    <n v="387"/>
    <n v="271"/>
    <n v="0.70030000000000003"/>
  </r>
  <r>
    <x v="162"/>
    <n v="4106900"/>
    <x v="162"/>
    <n v="4823"/>
    <s v="Sunny Wolf Charter School"/>
    <n v="115"/>
    <n v="80"/>
    <n v="0.69569999999999999"/>
  </r>
  <r>
    <x v="162"/>
    <n v="4106900"/>
    <x v="162"/>
    <n v="456"/>
    <s v="Illinois Valley High"/>
    <n v="299"/>
    <n v="205"/>
    <n v="0.68559999999999999"/>
  </r>
  <r>
    <x v="162"/>
    <n v="4106900"/>
    <x v="162"/>
    <n v="449"/>
    <s v="Lorna Byrne Middle"/>
    <n v="355"/>
    <n v="229"/>
    <n v="0.64510000000000001"/>
  </r>
  <r>
    <x v="162"/>
    <n v="4106900"/>
    <x v="162"/>
    <n v="445"/>
    <s v="Fruitdale Elem"/>
    <n v="379"/>
    <n v="234"/>
    <n v="0.61739999999999995"/>
  </r>
  <r>
    <x v="162"/>
    <n v="4106900"/>
    <x v="162"/>
    <n v="453"/>
    <s v="Williams Elem"/>
    <n v="76"/>
    <n v="45"/>
    <n v="0.59209999999999996"/>
  </r>
  <r>
    <x v="162"/>
    <n v="4106900"/>
    <x v="162"/>
    <n v="450"/>
    <s v="Madrona Elem"/>
    <n v="327"/>
    <n v="186"/>
    <n v="0.56879999999999997"/>
  </r>
  <r>
    <x v="162"/>
    <n v="4106900"/>
    <x v="162"/>
    <n v="451"/>
    <s v="Manzanita Elem"/>
    <n v="376"/>
    <n v="205"/>
    <n v="0.54520000000000002"/>
  </r>
  <r>
    <x v="162"/>
    <n v="4106900"/>
    <x v="162"/>
    <n v="446"/>
    <s v="Ft Vannoy Elem"/>
    <n v="256"/>
    <n v="133"/>
    <n v="0.51949999999999996"/>
  </r>
  <r>
    <x v="162"/>
    <n v="4106900"/>
    <x v="162"/>
    <n v="448"/>
    <s v="Lincoln Savage Middle"/>
    <n v="372"/>
    <n v="190"/>
    <n v="0.51080000000000003"/>
  </r>
  <r>
    <x v="162"/>
    <n v="4106900"/>
    <x v="162"/>
    <n v="457"/>
    <s v="North Valley High"/>
    <n v="443"/>
    <n v="211"/>
    <n v="0.4763"/>
  </r>
  <r>
    <x v="162"/>
    <n v="4106900"/>
    <x v="162"/>
    <n v="455"/>
    <s v="Hidden Valley High"/>
    <n v="582"/>
    <n v="261"/>
    <n v="0.44850000000000001"/>
  </r>
  <r>
    <x v="162"/>
    <n v="4106900"/>
    <x v="162"/>
    <n v="402"/>
    <s v="Applegate Elem"/>
    <n v="118"/>
    <n v="51"/>
    <n v="0.43219999999999997"/>
  </r>
  <r>
    <x v="162"/>
    <n v="4106900"/>
    <x v="162"/>
    <n v="444"/>
    <s v="Fleming Middle"/>
    <n v="423"/>
    <n v="181"/>
    <n v="0.4279"/>
  </r>
  <r>
    <x v="162"/>
    <n v="4106900"/>
    <x v="162"/>
    <n v="5063"/>
    <s v="Woodland Charter School"/>
    <n v="170"/>
    <n v="72"/>
    <n v="0.42349999999999999"/>
  </r>
  <r>
    <x v="162"/>
    <n v="4106900"/>
    <x v="162"/>
    <n v="5505"/>
    <s v="Southern Oregon Success Academy"/>
    <n v="1"/>
    <n v="0"/>
    <n v="0"/>
  </r>
  <r>
    <x v="163"/>
    <n v="4112240"/>
    <x v="163"/>
    <n v="1139"/>
    <s v="James Templeton Elem"/>
    <n v="555"/>
    <n v="252"/>
    <n v="0.4541"/>
  </r>
  <r>
    <x v="163"/>
    <n v="4112240"/>
    <x v="163"/>
    <n v="1135"/>
    <s v="Bridgeport Elem"/>
    <n v="572"/>
    <n v="258"/>
    <n v="0.45100000000000001"/>
  </r>
  <r>
    <x v="163"/>
    <n v="4112240"/>
    <x v="163"/>
    <n v="1140"/>
    <s v="Metzger Elem"/>
    <n v="614"/>
    <n v="276"/>
    <n v="0.44950000000000001"/>
  </r>
  <r>
    <x v="163"/>
    <n v="4112240"/>
    <x v="163"/>
    <n v="1143"/>
    <s v="Tualatin Elem"/>
    <n v="490"/>
    <n v="212"/>
    <n v="0.43269999999999997"/>
  </r>
  <r>
    <x v="163"/>
    <n v="4112240"/>
    <x v="163"/>
    <n v="1136"/>
    <s v="Charles F Tigard Elem"/>
    <n v="486"/>
    <n v="193"/>
    <n v="0.39710000000000001"/>
  </r>
  <r>
    <x v="163"/>
    <n v="4112240"/>
    <x v="163"/>
    <n v="1369"/>
    <s v="Deer Creek Elem"/>
    <n v="574"/>
    <n v="213"/>
    <n v="0.37109999999999999"/>
  </r>
  <r>
    <x v="163"/>
    <n v="4112240"/>
    <x v="163"/>
    <n v="1138"/>
    <s v="Durham Elem"/>
    <n v="557"/>
    <n v="203"/>
    <n v="0.36449999999999999"/>
  </r>
  <r>
    <x v="163"/>
    <n v="4112240"/>
    <x v="163"/>
    <n v="1144"/>
    <s v="Thomas R Fowler Middle"/>
    <n v="857"/>
    <n v="288"/>
    <n v="0.33610000000000001"/>
  </r>
  <r>
    <x v="163"/>
    <n v="4112240"/>
    <x v="163"/>
    <n v="1300"/>
    <s v="Hazelbrook Middle"/>
    <n v="989"/>
    <n v="303"/>
    <n v="0.30640000000000001"/>
  </r>
  <r>
    <x v="163"/>
    <n v="4112240"/>
    <x v="163"/>
    <n v="1145"/>
    <s v="Twality Middle"/>
    <n v="1079"/>
    <n v="303"/>
    <n v="0.28079999999999999"/>
  </r>
  <r>
    <x v="163"/>
    <n v="4112240"/>
    <x v="163"/>
    <n v="1146"/>
    <s v="Tigard High"/>
    <n v="1773"/>
    <n v="493"/>
    <n v="0.27810000000000001"/>
  </r>
  <r>
    <x v="163"/>
    <n v="4112240"/>
    <x v="163"/>
    <n v="1301"/>
    <s v="Tualatin High"/>
    <n v="1907"/>
    <n v="420"/>
    <n v="0.22020000000000001"/>
  </r>
  <r>
    <x v="163"/>
    <n v="4112240"/>
    <x v="163"/>
    <n v="4364"/>
    <s v="Alberta Rider Elem"/>
    <n v="535"/>
    <n v="106"/>
    <n v="0.1981"/>
  </r>
  <r>
    <x v="163"/>
    <n v="4112240"/>
    <x v="163"/>
    <n v="1142"/>
    <s v="Edward Byrom Elem"/>
    <n v="536"/>
    <n v="92"/>
    <n v="0.1716"/>
  </r>
  <r>
    <x v="163"/>
    <n v="4112240"/>
    <x v="163"/>
    <n v="1137"/>
    <s v="Mary Woodward Elem"/>
    <n v="583"/>
    <n v="93"/>
    <n v="0.1595"/>
  </r>
  <r>
    <x v="163"/>
    <n v="4112240"/>
    <x v="163"/>
    <n v="2714"/>
    <s v="Creekside Community High School"/>
    <n v="189"/>
    <n v="6"/>
    <n v="3.1699999999999999E-2"/>
  </r>
  <r>
    <x v="163"/>
    <n v="4112240"/>
    <x v="163"/>
    <n v="3579"/>
    <s v="MITCH Charter School"/>
    <n v="227"/>
    <n v="0"/>
    <n v="0"/>
  </r>
  <r>
    <x v="164"/>
    <n v="4112320"/>
    <x v="164"/>
    <n v="1013"/>
    <s v="Liberty Elem"/>
    <n v="332"/>
    <n v="190"/>
    <n v="0.57230000000000003"/>
  </r>
  <r>
    <x v="164"/>
    <n v="4112320"/>
    <x v="164"/>
    <n v="1014"/>
    <s v="South Prairie Elem"/>
    <n v="320"/>
    <n v="176"/>
    <n v="0.55000000000000004"/>
  </r>
  <r>
    <x v="164"/>
    <n v="4112320"/>
    <x v="164"/>
    <n v="1012"/>
    <s v="East Elem"/>
    <n v="532"/>
    <n v="282"/>
    <n v="0.53010000000000002"/>
  </r>
  <r>
    <x v="164"/>
    <n v="4112320"/>
    <x v="164"/>
    <n v="1016"/>
    <s v="Tillamook Jr High"/>
    <n v="364"/>
    <n v="182"/>
    <n v="0.5"/>
  </r>
  <r>
    <x v="164"/>
    <n v="4112320"/>
    <x v="164"/>
    <n v="1017"/>
    <s v="Tillamook High"/>
    <n v="668"/>
    <n v="300"/>
    <n v="0.4491"/>
  </r>
  <r>
    <x v="165"/>
    <n v="4112600"/>
    <x v="165"/>
    <n v="1032"/>
    <s v="McNary Heights Elem"/>
    <n v="651"/>
    <n v="651"/>
    <n v="1"/>
  </r>
  <r>
    <x v="165"/>
    <n v="4112600"/>
    <x v="165"/>
    <n v="1031"/>
    <s v="Clara Brownell Middle"/>
    <n v="360"/>
    <n v="360"/>
    <n v="1"/>
  </r>
  <r>
    <x v="165"/>
    <n v="4112600"/>
    <x v="165"/>
    <n v="1033"/>
    <s v="Umatilla High"/>
    <n v="431"/>
    <n v="431"/>
    <n v="1"/>
  </r>
  <r>
    <x v="166"/>
    <n v="4112690"/>
    <x v="166"/>
    <n v="1074"/>
    <s v="Union Elem"/>
    <n v="200"/>
    <n v="111"/>
    <n v="0.55500000000000005"/>
  </r>
  <r>
    <x v="166"/>
    <n v="4112690"/>
    <x v="166"/>
    <n v="1075"/>
    <s v="Union High"/>
    <n v="184"/>
    <n v="70"/>
    <n v="0.38040000000000002"/>
  </r>
  <r>
    <x v="167"/>
    <n v="4100014"/>
    <x v="167"/>
    <n v="701"/>
    <s v="Vale Elem"/>
    <n v="409"/>
    <n v="185"/>
    <n v="0.45229999999999998"/>
  </r>
  <r>
    <x v="167"/>
    <n v="4100014"/>
    <x v="167"/>
    <n v="1357"/>
    <s v="Vale Middle"/>
    <n v="119"/>
    <n v="45"/>
    <n v="0.37819999999999998"/>
  </r>
  <r>
    <x v="167"/>
    <n v="4100014"/>
    <x v="167"/>
    <n v="713"/>
    <s v="Vale High"/>
    <n v="266"/>
    <n v="81"/>
    <n v="0.30449999999999999"/>
  </r>
  <r>
    <x v="167"/>
    <n v="4100014"/>
    <x v="167"/>
    <n v="706"/>
    <s v="Willowcreek Elem"/>
    <n v="92"/>
    <n v="10"/>
    <n v="0.1087"/>
  </r>
  <r>
    <x v="168"/>
    <n v="4112930"/>
    <x v="168"/>
    <n v="4396"/>
    <s v="Vernonia Middle"/>
    <n v="143"/>
    <n v="73"/>
    <n v="0.51049999999999995"/>
  </r>
  <r>
    <x v="168"/>
    <n v="4112930"/>
    <x v="168"/>
    <n v="177"/>
    <s v="Vernonia Elem"/>
    <n v="195"/>
    <n v="88"/>
    <n v="0.45129999999999998"/>
  </r>
  <r>
    <x v="168"/>
    <n v="4112930"/>
    <x v="168"/>
    <n v="178"/>
    <s v="Vernonia High"/>
    <n v="167"/>
    <n v="67"/>
    <n v="0.4012"/>
  </r>
  <r>
    <x v="168"/>
    <n v="4112930"/>
    <x v="168"/>
    <n v="176"/>
    <s v="Mist Elem"/>
    <n v="22"/>
    <n v="5"/>
    <n v="0.2273"/>
  </r>
  <r>
    <x v="169"/>
    <n v="4112990"/>
    <x v="169"/>
    <n v="1088"/>
    <s v="Wallowa Elem"/>
    <n v="87"/>
    <n v="55"/>
    <n v="0.63219999999999998"/>
  </r>
  <r>
    <x v="169"/>
    <n v="4112990"/>
    <x v="169"/>
    <n v="1089"/>
    <s v="Wallowa High"/>
    <n v="106"/>
    <n v="54"/>
    <n v="0.50939999999999996"/>
  </r>
  <r>
    <x v="170"/>
    <n v="4113080"/>
    <x v="170"/>
    <n v="156"/>
    <s v="Warrenton Grade"/>
    <n v="705"/>
    <n v="380"/>
    <n v="0.53900000000000003"/>
  </r>
  <r>
    <x v="170"/>
    <n v="4113080"/>
    <x v="170"/>
    <n v="157"/>
    <s v="Warrenton High"/>
    <n v="264"/>
    <n v="141"/>
    <n v="0.53410000000000002"/>
  </r>
  <r>
    <x v="171"/>
    <n v="4113170"/>
    <x v="171"/>
    <n v="3913"/>
    <s v="Boones Ferry Primary"/>
    <n v="612"/>
    <n v="202"/>
    <n v="0.3301"/>
  </r>
  <r>
    <x v="171"/>
    <n v="4113170"/>
    <x v="171"/>
    <n v="46"/>
    <s v="Inza R Wood Middle"/>
    <n v="526"/>
    <n v="162"/>
    <n v="0.308"/>
  </r>
  <r>
    <x v="171"/>
    <n v="4113170"/>
    <x v="171"/>
    <n v="4773"/>
    <s v="Arts and Technology High"/>
    <n v="87"/>
    <n v="26"/>
    <n v="0.2989"/>
  </r>
  <r>
    <x v="171"/>
    <n v="4113170"/>
    <x v="171"/>
    <n v="1272"/>
    <s v="Boeckman Creek Primary"/>
    <n v="539"/>
    <n v="148"/>
    <n v="0.27460000000000001"/>
  </r>
  <r>
    <x v="171"/>
    <n v="4113170"/>
    <x v="171"/>
    <n v="5377"/>
    <s v="Meridian Creek Middle"/>
    <n v="414"/>
    <n v="99"/>
    <n v="0.23910000000000001"/>
  </r>
  <r>
    <x v="171"/>
    <n v="4113170"/>
    <x v="171"/>
    <n v="1323"/>
    <s v="Wilsonville High"/>
    <n v="1199"/>
    <n v="259"/>
    <n v="0.216"/>
  </r>
  <r>
    <x v="171"/>
    <n v="4113170"/>
    <x v="171"/>
    <n v="5056"/>
    <s v="Lowrie Primary"/>
    <n v="524"/>
    <n v="111"/>
    <n v="0.21179999999999999"/>
  </r>
  <r>
    <x v="171"/>
    <n v="4113170"/>
    <x v="171"/>
    <n v="1286"/>
    <s v="Willamette Primary"/>
    <n v="477"/>
    <n v="72"/>
    <n v="0.15090000000000001"/>
  </r>
  <r>
    <x v="171"/>
    <n v="4113170"/>
    <x v="171"/>
    <n v="48"/>
    <s v="Sunset Primary"/>
    <n v="396"/>
    <n v="49"/>
    <n v="0.1237"/>
  </r>
  <r>
    <x v="171"/>
    <n v="4113170"/>
    <x v="171"/>
    <n v="1287"/>
    <s v="Athey Creek Middle"/>
    <n v="684"/>
    <n v="77"/>
    <n v="0.11260000000000001"/>
  </r>
  <r>
    <x v="171"/>
    <n v="4113170"/>
    <x v="171"/>
    <n v="3455"/>
    <s v="Bolton Primary"/>
    <n v="333"/>
    <n v="35"/>
    <n v="0.1051"/>
  </r>
  <r>
    <x v="171"/>
    <n v="4113170"/>
    <x v="171"/>
    <n v="2787"/>
    <s v="Rosemont Ridge Middle"/>
    <n v="730"/>
    <n v="71"/>
    <n v="9.7299999999999998E-2"/>
  </r>
  <r>
    <x v="171"/>
    <n v="4113170"/>
    <x v="171"/>
    <n v="51"/>
    <s v="West Linn High"/>
    <n v="1864"/>
    <n v="141"/>
    <n v="7.5600000000000001E-2"/>
  </r>
  <r>
    <x v="171"/>
    <n v="4113170"/>
    <x v="171"/>
    <n v="47"/>
    <s v="Stafford Primary"/>
    <n v="438"/>
    <n v="32"/>
    <n v="7.3099999999999998E-2"/>
  </r>
  <r>
    <x v="171"/>
    <n v="4113170"/>
    <x v="171"/>
    <n v="45"/>
    <s v="Cedaroak Park Primary"/>
    <n v="275"/>
    <n v="20"/>
    <n v="7.2700000000000001E-2"/>
  </r>
  <r>
    <x v="171"/>
    <n v="4113170"/>
    <x v="171"/>
    <n v="5057"/>
    <s v="Trillium Creek Primary"/>
    <n v="549"/>
    <n v="32"/>
    <n v="5.8299999999999998E-2"/>
  </r>
  <r>
    <x v="171"/>
    <n v="4113170"/>
    <x v="171"/>
    <n v="3452"/>
    <s v="Three Rivers Charter School"/>
    <n v="110"/>
    <n v="0"/>
    <n v="0"/>
  </r>
  <r>
    <x v="172"/>
    <n v="4113350"/>
    <x v="172"/>
    <n v="1224"/>
    <s v="Willamina Elem"/>
    <n v="375"/>
    <n v="375"/>
    <n v="1"/>
  </r>
  <r>
    <x v="172"/>
    <n v="4113350"/>
    <x v="172"/>
    <n v="1225"/>
    <s v="Willamina Middle"/>
    <n v="214"/>
    <n v="150"/>
    <n v="0.70089999999999997"/>
  </r>
  <r>
    <x v="172"/>
    <n v="4113350"/>
    <x v="172"/>
    <n v="1226"/>
    <s v="Willamina High"/>
    <n v="270"/>
    <n v="185"/>
    <n v="0.68520000000000003"/>
  </r>
  <r>
    <x v="173"/>
    <n v="4113490"/>
    <x v="173"/>
    <n v="311"/>
    <s v="McGovern Elem"/>
    <n v="207"/>
    <n v="167"/>
    <n v="0.80679999999999996"/>
  </r>
  <r>
    <x v="173"/>
    <n v="4113490"/>
    <x v="173"/>
    <n v="315"/>
    <s v="Winston Middle"/>
    <n v="223"/>
    <n v="149"/>
    <n v="0.66820000000000002"/>
  </r>
  <r>
    <x v="173"/>
    <n v="4113490"/>
    <x v="173"/>
    <n v="3624"/>
    <s v="Brockway Elem"/>
    <n v="338"/>
    <n v="215"/>
    <n v="0.6361"/>
  </r>
  <r>
    <x v="173"/>
    <n v="4113490"/>
    <x v="173"/>
    <n v="5201"/>
    <s v="Dillard Alternative High"/>
    <n v="62"/>
    <n v="38"/>
    <n v="0.6129"/>
  </r>
  <r>
    <x v="173"/>
    <n v="4113490"/>
    <x v="173"/>
    <n v="313"/>
    <s v="Lookingglass Elem"/>
    <n v="158"/>
    <n v="85"/>
    <n v="0.53800000000000003"/>
  </r>
  <r>
    <x v="173"/>
    <n v="4113490"/>
    <x v="173"/>
    <n v="316"/>
    <s v="Douglas High"/>
    <n v="388"/>
    <n v="186"/>
    <n v="0.47939999999999999"/>
  </r>
  <r>
    <x v="174"/>
    <n v="4113530"/>
    <x v="174"/>
    <n v="797"/>
    <s v="Washington Elem"/>
    <n v="499"/>
    <n v="398"/>
    <n v="0.79759999999999998"/>
  </r>
  <r>
    <x v="174"/>
    <n v="4113530"/>
    <x v="174"/>
    <n v="4544"/>
    <s v="Woodburn Success"/>
    <n v="32"/>
    <n v="24"/>
    <n v="0.75"/>
  </r>
  <r>
    <x v="174"/>
    <n v="4113530"/>
    <x v="174"/>
    <n v="4540"/>
    <s v="Academy of International Studies"/>
    <n v="320"/>
    <n v="193"/>
    <n v="0.60309999999999997"/>
  </r>
  <r>
    <x v="174"/>
    <n v="4113530"/>
    <x v="174"/>
    <n v="796"/>
    <s v="Nellie Muir Elem"/>
    <n v="415"/>
    <n v="230"/>
    <n v="0.55420000000000003"/>
  </r>
  <r>
    <x v="174"/>
    <n v="4113530"/>
    <x v="174"/>
    <n v="1267"/>
    <s v="Lincoln Elem"/>
    <n v="628"/>
    <n v="337"/>
    <n v="0.53659999999999997"/>
  </r>
  <r>
    <x v="174"/>
    <n v="4113530"/>
    <x v="174"/>
    <n v="1268"/>
    <s v="French Prairie Middle"/>
    <n v="683"/>
    <n v="333"/>
    <n v="0.48759999999999998"/>
  </r>
  <r>
    <x v="174"/>
    <n v="4113530"/>
    <x v="174"/>
    <n v="1359"/>
    <s v="Heritage Elem"/>
    <n v="678"/>
    <n v="315"/>
    <n v="0.46460000000000001"/>
  </r>
  <r>
    <x v="174"/>
    <n v="4113530"/>
    <x v="174"/>
    <n v="1360"/>
    <s v="Valor Middle"/>
    <n v="651"/>
    <n v="297"/>
    <n v="0.45619999999999999"/>
  </r>
  <r>
    <x v="174"/>
    <n v="4113530"/>
    <x v="174"/>
    <n v="4543"/>
    <s v="Woodburn Arts and Communications Academy"/>
    <n v="400"/>
    <n v="162"/>
    <n v="0.40500000000000003"/>
  </r>
  <r>
    <x v="174"/>
    <n v="4113530"/>
    <x v="174"/>
    <n v="4542"/>
    <s v="Woodburn Academy of Art, Science and Technology"/>
    <n v="459"/>
    <n v="171"/>
    <n v="0.3725"/>
  </r>
  <r>
    <x v="174"/>
    <n v="4113530"/>
    <x v="174"/>
    <n v="4541"/>
    <s v="Wellness, Business and Sports School"/>
    <n v="445"/>
    <n v="153"/>
    <n v="0.34379999999999999"/>
  </r>
  <r>
    <x v="174"/>
    <n v="4113530"/>
    <x v="174"/>
    <n v="4230"/>
    <s v="Woodburn Arthur Academy"/>
    <n v="160"/>
    <n v="40"/>
    <n v="0.25"/>
  </r>
  <r>
    <x v="175"/>
    <n v="4100016"/>
    <x v="175"/>
    <n v="1213"/>
    <s v="Yamhill Carlton Elem"/>
    <n v="224"/>
    <n v="115"/>
    <n v="0.51339999999999997"/>
  </r>
  <r>
    <x v="175"/>
    <n v="4100016"/>
    <x v="175"/>
    <n v="4564"/>
    <s v="Yamhill Carlton Intermediate"/>
    <n v="273"/>
    <n v="90"/>
    <n v="0.32969999999999999"/>
  </r>
  <r>
    <x v="175"/>
    <n v="4100016"/>
    <x v="175"/>
    <n v="1238"/>
    <s v="Yamhill Carlton High"/>
    <n v="292"/>
    <n v="81"/>
    <n v="0.27739999999999998"/>
  </r>
  <r>
    <x v="176"/>
    <n v="4113650"/>
    <x v="176"/>
    <n v="299"/>
    <s v="Yoncalla Elem"/>
    <n v="133"/>
    <n v="119"/>
    <n v="0.89470000000000005"/>
  </r>
  <r>
    <x v="176"/>
    <n v="4113650"/>
    <x v="176"/>
    <n v="300"/>
    <s v="Yoncalla High"/>
    <n v="11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4:D182" firstHeaderRow="1" firstDataRow="1" firstDataCol="2"/>
  <pivotFields count="8">
    <pivotField axis="axisRow" outline="0" showAll="0" defaultSubtotal="0">
      <items count="177">
        <item x="8"/>
        <item x="72"/>
        <item x="127"/>
        <item x="99"/>
        <item x="1"/>
        <item x="124"/>
        <item x="31"/>
        <item x="171"/>
        <item x="86"/>
        <item x="108"/>
        <item x="98"/>
        <item x="120"/>
        <item x="26"/>
        <item x="119"/>
        <item x="18"/>
        <item x="49"/>
        <item x="57"/>
        <item x="6"/>
        <item x="76"/>
        <item x="145"/>
        <item x="170"/>
        <item x="143"/>
        <item x="25"/>
        <item x="134"/>
        <item x="168"/>
        <item x="157"/>
        <item x="29"/>
        <item x="28"/>
        <item x="107"/>
        <item x="131"/>
        <item x="103"/>
        <item x="9"/>
        <item x="34"/>
        <item x="21"/>
        <item x="129"/>
        <item x="15"/>
        <item x="12"/>
        <item x="135"/>
        <item x="150"/>
        <item x="116"/>
        <item x="42"/>
        <item x="59"/>
        <item x="41"/>
        <item x="153"/>
        <item x="17"/>
        <item x="109"/>
        <item x="176"/>
        <item x="47"/>
        <item x="138"/>
        <item x="58"/>
        <item x="136"/>
        <item x="173"/>
        <item x="160"/>
        <item x="4"/>
        <item x="27"/>
        <item x="77"/>
        <item x="132"/>
        <item x="100"/>
        <item x="40"/>
        <item x="89"/>
        <item x="63"/>
        <item x="64"/>
        <item x="65"/>
        <item x="71"/>
        <item x="125"/>
        <item x="5"/>
        <item x="23"/>
        <item x="44"/>
        <item x="140"/>
        <item x="133"/>
        <item x="16"/>
        <item x="95"/>
        <item x="36"/>
        <item x="74"/>
        <item x="60"/>
        <item x="162"/>
        <item x="82"/>
        <item x="81"/>
        <item x="85"/>
        <item x="110"/>
        <item x="128"/>
        <item x="50"/>
        <item x="156"/>
        <item x="52"/>
        <item x="91"/>
        <item x="33"/>
        <item x="152"/>
        <item x="13"/>
        <item x="35"/>
        <item x="93"/>
        <item x="80"/>
        <item x="90"/>
        <item x="117"/>
        <item x="92"/>
        <item x="14"/>
        <item x="151"/>
        <item x="88"/>
        <item x="67"/>
        <item x="61"/>
        <item x="87"/>
        <item x="161"/>
        <item x="144"/>
        <item x="142"/>
        <item x="22"/>
        <item x="78"/>
        <item x="118"/>
        <item x="115"/>
        <item x="3"/>
        <item x="0"/>
        <item x="66"/>
        <item x="167"/>
        <item x="56"/>
        <item x="149"/>
        <item x="19"/>
        <item x="75"/>
        <item x="111"/>
        <item x="141"/>
        <item x="113"/>
        <item x="158"/>
        <item x="102"/>
        <item x="174"/>
        <item x="101"/>
        <item x="130"/>
        <item x="121"/>
        <item x="137"/>
        <item x="62"/>
        <item x="20"/>
        <item x="30"/>
        <item x="38"/>
        <item x="139"/>
        <item x="37"/>
        <item x="24"/>
        <item x="123"/>
        <item x="51"/>
        <item x="147"/>
        <item x="164"/>
        <item x="104"/>
        <item x="105"/>
        <item x="68"/>
        <item x="126"/>
        <item x="45"/>
        <item x="165"/>
        <item x="96"/>
        <item x="69"/>
        <item x="122"/>
        <item x="7"/>
        <item x="159"/>
        <item x="84"/>
        <item x="166"/>
        <item x="112"/>
        <item x="73"/>
        <item x="32"/>
        <item x="46"/>
        <item x="79"/>
        <item x="169"/>
        <item x="48"/>
        <item x="154"/>
        <item x="43"/>
        <item x="70"/>
        <item x="10"/>
        <item x="53"/>
        <item x="163"/>
        <item x="11"/>
        <item x="148"/>
        <item x="55"/>
        <item x="155"/>
        <item x="54"/>
        <item x="97"/>
        <item x="175"/>
        <item x="2"/>
        <item x="39"/>
        <item x="106"/>
        <item x="172"/>
        <item x="94"/>
        <item x="146"/>
        <item x="83"/>
        <item x="114"/>
      </items>
    </pivotField>
    <pivotField showAll="0"/>
    <pivotField axis="axisRow" showAll="0" defaultSubtotal="0">
      <items count="1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s>
    </pivotField>
    <pivotField dataField="1" showAll="0"/>
    <pivotField showAll="0"/>
    <pivotField showAll="0"/>
    <pivotField showAll="0"/>
    <pivotField numFmtId="10" showAll="0"/>
  </pivotFields>
  <rowFields count="2">
    <field x="0"/>
    <field x="2"/>
  </rowFields>
  <rowItems count="178">
    <i>
      <x/>
      <x v="8"/>
    </i>
    <i>
      <x v="1"/>
      <x v="72"/>
    </i>
    <i>
      <x v="2"/>
      <x v="127"/>
    </i>
    <i>
      <x v="3"/>
      <x v="99"/>
    </i>
    <i>
      <x v="4"/>
      <x v="1"/>
    </i>
    <i>
      <x v="5"/>
      <x v="124"/>
    </i>
    <i>
      <x v="6"/>
      <x v="31"/>
    </i>
    <i>
      <x v="7"/>
      <x v="171"/>
    </i>
    <i>
      <x v="8"/>
      <x v="86"/>
    </i>
    <i>
      <x v="9"/>
      <x v="108"/>
    </i>
    <i>
      <x v="10"/>
      <x v="98"/>
    </i>
    <i>
      <x v="11"/>
      <x v="120"/>
    </i>
    <i>
      <x v="12"/>
      <x v="26"/>
    </i>
    <i>
      <x v="13"/>
      <x v="119"/>
    </i>
    <i>
      <x v="14"/>
      <x v="18"/>
    </i>
    <i>
      <x v="15"/>
      <x v="49"/>
    </i>
    <i>
      <x v="16"/>
      <x v="57"/>
    </i>
    <i>
      <x v="17"/>
      <x v="6"/>
    </i>
    <i>
      <x v="18"/>
      <x v="76"/>
    </i>
    <i>
      <x v="19"/>
      <x v="145"/>
    </i>
    <i>
      <x v="20"/>
      <x v="170"/>
    </i>
    <i>
      <x v="21"/>
      <x v="143"/>
    </i>
    <i>
      <x v="22"/>
      <x v="25"/>
    </i>
    <i>
      <x v="23"/>
      <x v="134"/>
    </i>
    <i>
      <x v="24"/>
      <x v="168"/>
    </i>
    <i>
      <x v="25"/>
      <x v="157"/>
    </i>
    <i>
      <x v="26"/>
      <x v="29"/>
    </i>
    <i>
      <x v="27"/>
      <x v="28"/>
    </i>
    <i>
      <x v="28"/>
      <x v="107"/>
    </i>
    <i>
      <x v="29"/>
      <x v="131"/>
    </i>
    <i>
      <x v="30"/>
      <x v="103"/>
    </i>
    <i>
      <x v="31"/>
      <x v="9"/>
    </i>
    <i>
      <x v="32"/>
      <x v="34"/>
    </i>
    <i>
      <x v="33"/>
      <x v="21"/>
    </i>
    <i>
      <x v="34"/>
      <x v="129"/>
    </i>
    <i>
      <x v="35"/>
      <x v="15"/>
    </i>
    <i>
      <x v="36"/>
      <x v="12"/>
    </i>
    <i>
      <x v="37"/>
      <x v="135"/>
    </i>
    <i>
      <x v="38"/>
      <x v="150"/>
    </i>
    <i>
      <x v="39"/>
      <x v="116"/>
    </i>
    <i>
      <x v="40"/>
      <x v="42"/>
    </i>
    <i>
      <x v="41"/>
      <x v="59"/>
    </i>
    <i>
      <x v="42"/>
      <x v="41"/>
    </i>
    <i>
      <x v="43"/>
      <x v="153"/>
    </i>
    <i>
      <x v="44"/>
      <x v="17"/>
    </i>
    <i>
      <x v="45"/>
      <x v="109"/>
    </i>
    <i>
      <x v="46"/>
      <x v="176"/>
    </i>
    <i>
      <x v="47"/>
      <x v="47"/>
    </i>
    <i>
      <x v="48"/>
      <x v="138"/>
    </i>
    <i>
      <x v="49"/>
      <x v="58"/>
    </i>
    <i>
      <x v="50"/>
      <x v="136"/>
    </i>
    <i>
      <x v="51"/>
      <x v="173"/>
    </i>
    <i>
      <x v="52"/>
      <x v="160"/>
    </i>
    <i>
      <x v="53"/>
      <x v="4"/>
    </i>
    <i>
      <x v="54"/>
      <x v="27"/>
    </i>
    <i>
      <x v="55"/>
      <x v="77"/>
    </i>
    <i>
      <x v="56"/>
      <x v="132"/>
    </i>
    <i>
      <x v="57"/>
      <x v="100"/>
    </i>
    <i>
      <x v="58"/>
      <x v="40"/>
    </i>
    <i>
      <x v="59"/>
      <x v="89"/>
    </i>
    <i>
      <x v="60"/>
      <x v="63"/>
    </i>
    <i>
      <x v="61"/>
      <x v="64"/>
    </i>
    <i>
      <x v="62"/>
      <x v="65"/>
    </i>
    <i>
      <x v="63"/>
      <x v="71"/>
    </i>
    <i>
      <x v="64"/>
      <x v="125"/>
    </i>
    <i>
      <x v="65"/>
      <x v="5"/>
    </i>
    <i>
      <x v="66"/>
      <x v="23"/>
    </i>
    <i>
      <x v="67"/>
      <x v="44"/>
    </i>
    <i>
      <x v="68"/>
      <x v="140"/>
    </i>
    <i>
      <x v="69"/>
      <x v="133"/>
    </i>
    <i>
      <x v="70"/>
      <x v="16"/>
    </i>
    <i>
      <x v="71"/>
      <x v="95"/>
    </i>
    <i>
      <x v="72"/>
      <x v="36"/>
    </i>
    <i>
      <x v="73"/>
      <x v="74"/>
    </i>
    <i>
      <x v="74"/>
      <x v="60"/>
    </i>
    <i>
      <x v="75"/>
      <x v="162"/>
    </i>
    <i>
      <x v="76"/>
      <x v="82"/>
    </i>
    <i>
      <x v="77"/>
      <x v="81"/>
    </i>
    <i>
      <x v="78"/>
      <x v="85"/>
    </i>
    <i>
      <x v="79"/>
      <x v="110"/>
    </i>
    <i>
      <x v="80"/>
      <x v="128"/>
    </i>
    <i>
      <x v="81"/>
      <x v="50"/>
    </i>
    <i>
      <x v="82"/>
      <x v="156"/>
    </i>
    <i>
      <x v="83"/>
      <x v="52"/>
    </i>
    <i>
      <x v="84"/>
      <x v="91"/>
    </i>
    <i>
      <x v="85"/>
      <x v="33"/>
    </i>
    <i>
      <x v="86"/>
      <x v="152"/>
    </i>
    <i>
      <x v="87"/>
      <x v="13"/>
    </i>
    <i>
      <x v="88"/>
      <x v="35"/>
    </i>
    <i>
      <x v="89"/>
      <x v="93"/>
    </i>
    <i>
      <x v="90"/>
      <x v="80"/>
    </i>
    <i>
      <x v="91"/>
      <x v="90"/>
    </i>
    <i>
      <x v="92"/>
      <x v="117"/>
    </i>
    <i>
      <x v="93"/>
      <x v="92"/>
    </i>
    <i>
      <x v="94"/>
      <x v="14"/>
    </i>
    <i>
      <x v="95"/>
      <x v="151"/>
    </i>
    <i>
      <x v="96"/>
      <x v="88"/>
    </i>
    <i>
      <x v="97"/>
      <x v="67"/>
    </i>
    <i>
      <x v="98"/>
      <x v="61"/>
    </i>
    <i>
      <x v="99"/>
      <x v="87"/>
    </i>
    <i>
      <x v="100"/>
      <x v="161"/>
    </i>
    <i>
      <x v="101"/>
      <x v="144"/>
    </i>
    <i>
      <x v="102"/>
      <x v="142"/>
    </i>
    <i>
      <x v="103"/>
      <x v="22"/>
    </i>
    <i>
      <x v="104"/>
      <x v="78"/>
    </i>
    <i>
      <x v="105"/>
      <x v="118"/>
    </i>
    <i>
      <x v="106"/>
      <x v="115"/>
    </i>
    <i>
      <x v="107"/>
      <x v="3"/>
    </i>
    <i>
      <x v="108"/>
      <x/>
    </i>
    <i>
      <x v="109"/>
      <x v="66"/>
    </i>
    <i>
      <x v="110"/>
      <x v="167"/>
    </i>
    <i>
      <x v="111"/>
      <x v="56"/>
    </i>
    <i>
      <x v="112"/>
      <x v="149"/>
    </i>
    <i>
      <x v="113"/>
      <x v="19"/>
    </i>
    <i>
      <x v="114"/>
      <x v="75"/>
    </i>
    <i>
      <x v="115"/>
      <x v="111"/>
    </i>
    <i>
      <x v="116"/>
      <x v="141"/>
    </i>
    <i>
      <x v="117"/>
      <x v="113"/>
    </i>
    <i>
      <x v="118"/>
      <x v="158"/>
    </i>
    <i>
      <x v="119"/>
      <x v="102"/>
    </i>
    <i>
      <x v="120"/>
      <x v="174"/>
    </i>
    <i>
      <x v="121"/>
      <x v="101"/>
    </i>
    <i>
      <x v="122"/>
      <x v="130"/>
    </i>
    <i>
      <x v="123"/>
      <x v="121"/>
    </i>
    <i>
      <x v="124"/>
      <x v="137"/>
    </i>
    <i>
      <x v="125"/>
      <x v="62"/>
    </i>
    <i>
      <x v="126"/>
      <x v="20"/>
    </i>
    <i>
      <x v="127"/>
      <x v="30"/>
    </i>
    <i>
      <x v="128"/>
      <x v="38"/>
    </i>
    <i>
      <x v="129"/>
      <x v="139"/>
    </i>
    <i>
      <x v="130"/>
      <x v="37"/>
    </i>
    <i>
      <x v="131"/>
      <x v="24"/>
    </i>
    <i>
      <x v="132"/>
      <x v="123"/>
    </i>
    <i>
      <x v="133"/>
      <x v="51"/>
    </i>
    <i>
      <x v="134"/>
      <x v="147"/>
    </i>
    <i>
      <x v="135"/>
      <x v="164"/>
    </i>
    <i>
      <x v="136"/>
      <x v="104"/>
    </i>
    <i>
      <x v="137"/>
      <x v="105"/>
    </i>
    <i>
      <x v="138"/>
      <x v="68"/>
    </i>
    <i>
      <x v="139"/>
      <x v="126"/>
    </i>
    <i>
      <x v="140"/>
      <x v="45"/>
    </i>
    <i>
      <x v="141"/>
      <x v="165"/>
    </i>
    <i>
      <x v="142"/>
      <x v="96"/>
    </i>
    <i>
      <x v="143"/>
      <x v="69"/>
    </i>
    <i>
      <x v="144"/>
      <x v="122"/>
    </i>
    <i>
      <x v="145"/>
      <x v="7"/>
    </i>
    <i>
      <x v="146"/>
      <x v="159"/>
    </i>
    <i>
      <x v="147"/>
      <x v="84"/>
    </i>
    <i>
      <x v="148"/>
      <x v="166"/>
    </i>
    <i>
      <x v="149"/>
      <x v="112"/>
    </i>
    <i>
      <x v="150"/>
      <x v="73"/>
    </i>
    <i>
      <x v="151"/>
      <x v="32"/>
    </i>
    <i>
      <x v="152"/>
      <x v="46"/>
    </i>
    <i>
      <x v="153"/>
      <x v="79"/>
    </i>
    <i>
      <x v="154"/>
      <x v="169"/>
    </i>
    <i>
      <x v="155"/>
      <x v="48"/>
    </i>
    <i>
      <x v="156"/>
      <x v="154"/>
    </i>
    <i>
      <x v="157"/>
      <x v="43"/>
    </i>
    <i>
      <x v="158"/>
      <x v="70"/>
    </i>
    <i>
      <x v="159"/>
      <x v="10"/>
    </i>
    <i>
      <x v="160"/>
      <x v="53"/>
    </i>
    <i>
      <x v="161"/>
      <x v="163"/>
    </i>
    <i>
      <x v="162"/>
      <x v="11"/>
    </i>
    <i>
      <x v="163"/>
      <x v="148"/>
    </i>
    <i>
      <x v="164"/>
      <x v="55"/>
    </i>
    <i>
      <x v="165"/>
      <x v="155"/>
    </i>
    <i>
      <x v="166"/>
      <x v="54"/>
    </i>
    <i>
      <x v="167"/>
      <x v="97"/>
    </i>
    <i>
      <x v="168"/>
      <x v="175"/>
    </i>
    <i>
      <x v="169"/>
      <x v="2"/>
    </i>
    <i>
      <x v="170"/>
      <x v="39"/>
    </i>
    <i>
      <x v="171"/>
      <x v="106"/>
    </i>
    <i>
      <x v="172"/>
      <x v="172"/>
    </i>
    <i>
      <x v="173"/>
      <x v="94"/>
    </i>
    <i>
      <x v="174"/>
      <x v="146"/>
    </i>
    <i>
      <x v="175"/>
      <x v="83"/>
    </i>
    <i>
      <x v="176"/>
      <x v="114"/>
    </i>
    <i t="grand">
      <x/>
    </i>
  </rowItems>
  <colItems count="1">
    <i/>
  </colItems>
  <dataFields count="1">
    <dataField name="Count of School Inst ID"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E209" totalsRowShown="0" headerRowDxfId="6" headerRowBorderDxfId="5" headerRowCellStyle="Comma">
  <autoFilter ref="A1:E209" xr:uid="{00000000-0009-0000-0100-000004000000}"/>
  <sortState xmlns:xlrd2="http://schemas.microsoft.com/office/spreadsheetml/2017/richdata2" ref="A2:AF209">
    <sortCondition descending="1" ref="E1:E209"/>
  </sortState>
  <tableColumns count="5">
    <tableColumn id="2" xr3:uid="{00000000-0010-0000-0000-000002000000}" name="County"/>
    <tableColumn id="3" xr3:uid="{00000000-0010-0000-0000-000003000000}" name="Attending District Institution ID"/>
    <tableColumn id="4" xr3:uid="{00000000-0010-0000-0000-000004000000}" name="District Name"/>
    <tableColumn id="5" xr3:uid="{00000000-0010-0000-0000-000005000000}" name="2019-20 Total Enrollment" dataDxfId="4"/>
    <tableColumn id="1" xr3:uid="{00000000-0010-0000-0000-000001000000}" name="2020-21 Total Enrollment" dataDxfId="3"/>
  </tableColumns>
  <tableStyleInfo name="TableStyleMedium6" showFirstColumn="0" showLastColumn="0" showRowStripes="1" showColumnStripes="0"/>
  <extLst>
    <ext xmlns:x14="http://schemas.microsoft.com/office/spreadsheetml/2009/9/main" uri="{504A1905-F514-4f6f-8877-14C23A59335A}">
      <x14:table altText="Enrollment statistics for individual districts on the first school day in October 1, 2020"/>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1:F1472" totalsRowShown="0" headerRowDxfId="2">
  <autoFilter ref="A1:F1472" xr:uid="{00000000-0009-0000-0100-000005000000}"/>
  <tableColumns count="6">
    <tableColumn id="1" xr3:uid="{00000000-0010-0000-0100-000001000000}" name="Attending District Institution ID"/>
    <tableColumn id="2" xr3:uid="{00000000-0010-0000-0100-000002000000}" name="District Name"/>
    <tableColumn id="3" xr3:uid="{00000000-0010-0000-0100-000003000000}" name="Attending School Institution ID"/>
    <tableColumn id="4" xr3:uid="{00000000-0010-0000-0100-000004000000}" name="School"/>
    <tableColumn id="5" xr3:uid="{00000000-0010-0000-0100-000005000000}" name="2019-20 Total Enrollment" dataDxfId="1"/>
    <tableColumn id="6" xr3:uid="{00000000-0010-0000-0100-000006000000}" name="2020-21 Total Enrollment" dataDxfId="0"/>
  </tableColumns>
  <tableStyleInfo name="TableStyleMedium6" showFirstColumn="0" showLastColumn="0" showRowStripes="1" showColumnStripes="0"/>
  <extLst>
    <ext xmlns:x14="http://schemas.microsoft.com/office/spreadsheetml/2009/9/main" uri="{504A1905-F514-4f6f-8877-14C23A59335A}">
      <x14:table altText="Enrollment statistics for individual schools on the first school day in October, 202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2"/>
  <sheetViews>
    <sheetView zoomScale="90" zoomScaleNormal="90" workbookViewId="0">
      <pane ySplit="1" topLeftCell="A2" activePane="bottomLeft" state="frozen"/>
      <selection pane="bottomLeft" activeCell="B19" sqref="B19"/>
    </sheetView>
  </sheetViews>
  <sheetFormatPr defaultRowHeight="14.5" x14ac:dyDescent="0.35"/>
  <cols>
    <col min="1" max="1" width="4.7265625" customWidth="1"/>
    <col min="2" max="2" width="107.1796875" customWidth="1"/>
  </cols>
  <sheetData>
    <row r="1" spans="2:4" x14ac:dyDescent="0.35">
      <c r="B1" t="s">
        <v>0</v>
      </c>
      <c r="C1" t="s">
        <v>1</v>
      </c>
      <c r="D1" t="s">
        <v>2</v>
      </c>
    </row>
    <row r="2" spans="2:4" s="27" customFormat="1" ht="81" customHeight="1" x14ac:dyDescent="0.35">
      <c r="B2" s="63" t="s">
        <v>3</v>
      </c>
    </row>
    <row r="4" spans="2:4" x14ac:dyDescent="0.35">
      <c r="B4" t="s">
        <v>4</v>
      </c>
      <c r="C4" t="s">
        <v>5</v>
      </c>
    </row>
    <row r="5" spans="2:4" x14ac:dyDescent="0.35">
      <c r="B5" t="s">
        <v>6</v>
      </c>
      <c r="C5" t="s">
        <v>5</v>
      </c>
      <c r="D5" t="s">
        <v>7</v>
      </c>
    </row>
    <row r="6" spans="2:4" x14ac:dyDescent="0.35">
      <c r="B6" t="s">
        <v>8</v>
      </c>
      <c r="C6" t="s">
        <v>5</v>
      </c>
      <c r="D6" t="s">
        <v>9</v>
      </c>
    </row>
    <row r="7" spans="2:4" x14ac:dyDescent="0.35">
      <c r="B7" t="s">
        <v>10</v>
      </c>
      <c r="C7" t="s">
        <v>5</v>
      </c>
      <c r="D7" t="s">
        <v>7</v>
      </c>
    </row>
    <row r="8" spans="2:4" x14ac:dyDescent="0.35">
      <c r="B8" t="s">
        <v>11</v>
      </c>
      <c r="C8" t="s">
        <v>5</v>
      </c>
      <c r="D8" t="s">
        <v>9</v>
      </c>
    </row>
    <row r="9" spans="2:4" x14ac:dyDescent="0.35">
      <c r="B9" t="s">
        <v>12</v>
      </c>
      <c r="C9" t="s">
        <v>5</v>
      </c>
    </row>
    <row r="10" spans="2:4" x14ac:dyDescent="0.35">
      <c r="B10" t="s">
        <v>13</v>
      </c>
      <c r="C10" t="s">
        <v>5</v>
      </c>
      <c r="D10" t="s">
        <v>14</v>
      </c>
    </row>
    <row r="11" spans="2:4" x14ac:dyDescent="0.35">
      <c r="B11" t="s">
        <v>15</v>
      </c>
      <c r="C11" t="s">
        <v>5</v>
      </c>
      <c r="D11" t="s">
        <v>9</v>
      </c>
    </row>
    <row r="12" spans="2:4" ht="33.75" customHeight="1" x14ac:dyDescent="0.35">
      <c r="B12" s="10" t="s">
        <v>16</v>
      </c>
      <c r="C12" t="s">
        <v>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205"/>
  <sheetViews>
    <sheetView zoomScale="80" zoomScaleNormal="80" workbookViewId="0">
      <pane ySplit="8" topLeftCell="A9" activePane="bottomLeft" state="frozen"/>
      <selection activeCell="A20" sqref="A20"/>
      <selection pane="bottomLeft" activeCell="Q199" sqref="Q199"/>
    </sheetView>
  </sheetViews>
  <sheetFormatPr defaultRowHeight="14.5" x14ac:dyDescent="0.35"/>
  <cols>
    <col min="1" max="1" width="8.81640625" customWidth="1"/>
    <col min="2" max="2" width="13.1796875" customWidth="1"/>
    <col min="3" max="3" width="11.7265625" customWidth="1"/>
    <col min="4" max="4" width="14.81640625" customWidth="1"/>
    <col min="5" max="5" width="27.54296875" customWidth="1"/>
    <col min="6" max="6" width="12" customWidth="1"/>
    <col min="7" max="7" width="10.1796875" customWidth="1"/>
    <col min="8" max="8" width="12.81640625" customWidth="1"/>
    <col min="9" max="11" width="13.54296875" customWidth="1"/>
    <col min="13" max="13" width="12.81640625" bestFit="1" customWidth="1"/>
  </cols>
  <sheetData>
    <row r="1" spans="1:13" x14ac:dyDescent="0.35">
      <c r="A1" s="1" t="s">
        <v>1120</v>
      </c>
      <c r="B1" s="1"/>
    </row>
    <row r="2" spans="1:13" x14ac:dyDescent="0.35">
      <c r="A2" t="s">
        <v>1874</v>
      </c>
    </row>
    <row r="3" spans="1:13" x14ac:dyDescent="0.35">
      <c r="A3" s="48" t="s">
        <v>1875</v>
      </c>
      <c r="B3" t="s">
        <v>2877</v>
      </c>
    </row>
    <row r="4" spans="1:13" x14ac:dyDescent="0.35">
      <c r="A4" s="48" t="s">
        <v>1877</v>
      </c>
      <c r="B4" s="49">
        <v>44404</v>
      </c>
    </row>
    <row r="7" spans="1:13" x14ac:dyDescent="0.35">
      <c r="H7" s="13">
        <f>SUM(H8:H295)</f>
        <v>557797</v>
      </c>
      <c r="J7" s="16">
        <f>H7*0.5</f>
        <v>278898.5</v>
      </c>
      <c r="K7" s="16">
        <f>H7*0.2</f>
        <v>111559.40000000001</v>
      </c>
    </row>
    <row r="8" spans="1:13" s="51" customFormat="1" ht="72.5" x14ac:dyDescent="0.35">
      <c r="A8" s="60" t="s">
        <v>2878</v>
      </c>
      <c r="B8" s="60" t="s">
        <v>17</v>
      </c>
      <c r="C8" s="60" t="s">
        <v>2879</v>
      </c>
      <c r="D8" s="60" t="s">
        <v>1597</v>
      </c>
      <c r="E8" s="60" t="s">
        <v>19</v>
      </c>
      <c r="F8" s="60" t="s">
        <v>2880</v>
      </c>
      <c r="G8" s="60" t="s">
        <v>2881</v>
      </c>
      <c r="H8" s="60" t="s">
        <v>2882</v>
      </c>
      <c r="I8" s="60" t="s">
        <v>2883</v>
      </c>
      <c r="J8" s="60" t="s">
        <v>2884</v>
      </c>
      <c r="K8" s="60" t="s">
        <v>2885</v>
      </c>
      <c r="L8" s="60" t="s">
        <v>2886</v>
      </c>
      <c r="M8" s="60" t="s">
        <v>2887</v>
      </c>
    </row>
    <row r="9" spans="1:13" x14ac:dyDescent="0.35">
      <c r="A9" s="17">
        <v>1</v>
      </c>
      <c r="B9" s="17" t="s">
        <v>139</v>
      </c>
      <c r="C9" s="17">
        <v>2023</v>
      </c>
      <c r="D9" s="18">
        <f t="shared" ref="D9:D40" si="0">IF(ISNA(VLOOKUP($C9,POVRT,7,FALSE)),0,VLOOKUP($C9,POVRT,7,FALSE))</f>
        <v>4103630</v>
      </c>
      <c r="E9" s="17" t="s">
        <v>140</v>
      </c>
      <c r="F9" s="19">
        <f t="shared" ref="F9:F40" si="1">IF(ISNA(VLOOKUP($C9,POVRT,5,FALSE)),0,VLOOKUP($C9,POVRT,5,FALSE))</f>
        <v>0.48648648648648651</v>
      </c>
      <c r="G9" s="20">
        <f t="shared" ref="G9:G40" si="2">IF(ISNA(VLOOKUP($C9,POVRT,6,FALSE)),0,VLOOKUP($C9,POVRT,6,FALSE))</f>
        <v>1</v>
      </c>
      <c r="H9" s="20">
        <f t="shared" ref="H9:H40" si="3">IF(ISNA(VLOOKUP($C9,FallMem,4,FALSE)),0,VLOOKUP($C9,FallMem,4,FALSE))</f>
        <v>1110</v>
      </c>
      <c r="I9" s="20">
        <f>$H$9</f>
        <v>1110</v>
      </c>
      <c r="J9" s="20" t="s">
        <v>1889</v>
      </c>
      <c r="K9" s="26" t="s">
        <v>1889</v>
      </c>
      <c r="L9" s="22" t="str">
        <f t="shared" ref="L9:L40" si="4">IF(H9&gt;1000,"Yes","")</f>
        <v>Yes</v>
      </c>
      <c r="M9" s="23">
        <f t="shared" ref="M9:M40" si="5">H9/$H$7</f>
        <v>1.9899712619465505E-3</v>
      </c>
    </row>
    <row r="10" spans="1:13" x14ac:dyDescent="0.35">
      <c r="A10" s="17">
        <v>2</v>
      </c>
      <c r="B10" s="17" t="s">
        <v>139</v>
      </c>
      <c r="C10" s="17">
        <v>2016</v>
      </c>
      <c r="D10" s="18">
        <f t="shared" si="0"/>
        <v>4109690</v>
      </c>
      <c r="E10" s="17" t="s">
        <v>261</v>
      </c>
      <c r="F10" s="19">
        <f t="shared" si="1"/>
        <v>0.45454545454545453</v>
      </c>
      <c r="G10" s="20">
        <f t="shared" si="2"/>
        <v>2</v>
      </c>
      <c r="H10" s="20">
        <f t="shared" si="3"/>
        <v>5</v>
      </c>
      <c r="I10" s="20">
        <f t="shared" ref="I10:I41" si="6">I9+H10</f>
        <v>1115</v>
      </c>
      <c r="J10" s="20" t="s">
        <v>1889</v>
      </c>
      <c r="K10" s="26" t="s">
        <v>1889</v>
      </c>
      <c r="L10" s="22" t="str">
        <f t="shared" si="4"/>
        <v/>
      </c>
      <c r="M10" s="23">
        <f t="shared" si="5"/>
        <v>8.9638345132727503E-6</v>
      </c>
    </row>
    <row r="11" spans="1:13" x14ac:dyDescent="0.35">
      <c r="A11" s="17">
        <v>3</v>
      </c>
      <c r="B11" s="17" t="s">
        <v>172</v>
      </c>
      <c r="C11" s="17">
        <v>2012</v>
      </c>
      <c r="D11" s="18">
        <f t="shared" si="0"/>
        <v>4107530</v>
      </c>
      <c r="E11" s="17" t="s">
        <v>244</v>
      </c>
      <c r="F11" s="19">
        <f t="shared" si="1"/>
        <v>0.40425531914893614</v>
      </c>
      <c r="G11" s="20">
        <f t="shared" si="2"/>
        <v>3</v>
      </c>
      <c r="H11" s="20">
        <f t="shared" si="3"/>
        <v>37</v>
      </c>
      <c r="I11" s="20">
        <f t="shared" si="6"/>
        <v>1152</v>
      </c>
      <c r="J11" s="20" t="s">
        <v>1889</v>
      </c>
      <c r="K11" s="26" t="s">
        <v>1889</v>
      </c>
      <c r="L11" s="22" t="str">
        <f t="shared" si="4"/>
        <v/>
      </c>
      <c r="M11" s="23">
        <f t="shared" si="5"/>
        <v>6.6332375398218344E-5</v>
      </c>
    </row>
    <row r="12" spans="1:13" x14ac:dyDescent="0.35">
      <c r="A12" s="17">
        <v>4</v>
      </c>
      <c r="B12" s="17" t="s">
        <v>139</v>
      </c>
      <c r="C12" s="17">
        <v>2015</v>
      </c>
      <c r="D12" s="18">
        <f t="shared" si="0"/>
        <v>4103600</v>
      </c>
      <c r="E12" s="17" t="s">
        <v>153</v>
      </c>
      <c r="F12" s="19">
        <f t="shared" si="1"/>
        <v>0.38235294117647056</v>
      </c>
      <c r="G12" s="20">
        <f t="shared" si="2"/>
        <v>4</v>
      </c>
      <c r="H12" s="20">
        <f t="shared" si="3"/>
        <v>786</v>
      </c>
      <c r="I12" s="20">
        <f t="shared" si="6"/>
        <v>1938</v>
      </c>
      <c r="J12" s="20" t="s">
        <v>1889</v>
      </c>
      <c r="K12" s="26" t="s">
        <v>1889</v>
      </c>
      <c r="L12" s="22" t="str">
        <f t="shared" si="4"/>
        <v/>
      </c>
      <c r="M12" s="23">
        <f t="shared" si="5"/>
        <v>1.4091147854864764E-3</v>
      </c>
    </row>
    <row r="13" spans="1:13" x14ac:dyDescent="0.35">
      <c r="A13" s="17">
        <v>5</v>
      </c>
      <c r="B13" s="17" t="s">
        <v>31</v>
      </c>
      <c r="C13" s="17">
        <v>2093</v>
      </c>
      <c r="D13" s="18">
        <f t="shared" si="0"/>
        <v>4109150</v>
      </c>
      <c r="E13" s="17" t="s">
        <v>175</v>
      </c>
      <c r="F13" s="19">
        <f t="shared" si="1"/>
        <v>0.33956386292834889</v>
      </c>
      <c r="G13" s="20">
        <f t="shared" si="2"/>
        <v>5</v>
      </c>
      <c r="H13" s="20">
        <f t="shared" si="3"/>
        <v>527</v>
      </c>
      <c r="I13" s="20">
        <f t="shared" si="6"/>
        <v>2465</v>
      </c>
      <c r="J13" s="20" t="s">
        <v>1889</v>
      </c>
      <c r="K13" s="26" t="s">
        <v>1889</v>
      </c>
      <c r="L13" s="22" t="str">
        <f t="shared" si="4"/>
        <v/>
      </c>
      <c r="M13" s="23">
        <f t="shared" si="5"/>
        <v>9.4478815769894788E-4</v>
      </c>
    </row>
    <row r="14" spans="1:13" x14ac:dyDescent="0.35">
      <c r="A14" s="17">
        <v>6</v>
      </c>
      <c r="B14" s="17" t="s">
        <v>132</v>
      </c>
      <c r="C14" s="17">
        <v>2248</v>
      </c>
      <c r="D14" s="18">
        <f t="shared" si="0"/>
        <v>4105250</v>
      </c>
      <c r="E14" s="17" t="s">
        <v>133</v>
      </c>
      <c r="F14" s="19">
        <f t="shared" si="1"/>
        <v>0.33783783783783783</v>
      </c>
      <c r="G14" s="20">
        <f t="shared" si="2"/>
        <v>6</v>
      </c>
      <c r="H14" s="20">
        <f t="shared" si="3"/>
        <v>1317</v>
      </c>
      <c r="I14" s="20">
        <f t="shared" si="6"/>
        <v>3782</v>
      </c>
      <c r="J14" s="20" t="s">
        <v>1889</v>
      </c>
      <c r="K14" s="26" t="s">
        <v>1889</v>
      </c>
      <c r="L14" s="22" t="str">
        <f t="shared" si="4"/>
        <v>Yes</v>
      </c>
      <c r="M14" s="23">
        <f t="shared" si="5"/>
        <v>2.3610740107960423E-3</v>
      </c>
    </row>
    <row r="15" spans="1:13" x14ac:dyDescent="0.35">
      <c r="A15" s="17">
        <v>7</v>
      </c>
      <c r="B15" s="17" t="s">
        <v>132</v>
      </c>
      <c r="C15" s="17">
        <v>2247</v>
      </c>
      <c r="D15" s="18">
        <f t="shared" si="0"/>
        <v>4111640</v>
      </c>
      <c r="E15" s="17" t="s">
        <v>243</v>
      </c>
      <c r="F15" s="19">
        <f t="shared" si="1"/>
        <v>0.33333333333333331</v>
      </c>
      <c r="G15" s="20">
        <f t="shared" si="2"/>
        <v>7</v>
      </c>
      <c r="H15" s="20">
        <f t="shared" si="3"/>
        <v>49</v>
      </c>
      <c r="I15" s="20">
        <f t="shared" si="6"/>
        <v>3831</v>
      </c>
      <c r="J15" s="20" t="s">
        <v>1889</v>
      </c>
      <c r="K15" s="26" t="s">
        <v>1889</v>
      </c>
      <c r="L15" s="22" t="str">
        <f t="shared" si="4"/>
        <v/>
      </c>
      <c r="M15" s="23">
        <f t="shared" si="5"/>
        <v>8.784557823007295E-5</v>
      </c>
    </row>
    <row r="16" spans="1:13" x14ac:dyDescent="0.35">
      <c r="A16" s="17">
        <v>8</v>
      </c>
      <c r="B16" s="17" t="s">
        <v>139</v>
      </c>
      <c r="C16" s="17">
        <v>2021</v>
      </c>
      <c r="D16" s="18">
        <f t="shared" si="0"/>
        <v>4104290</v>
      </c>
      <c r="E16" s="17" t="s">
        <v>259</v>
      </c>
      <c r="F16" s="19">
        <f t="shared" si="1"/>
        <v>0.33333333333333331</v>
      </c>
      <c r="G16" s="20">
        <f t="shared" si="2"/>
        <v>8</v>
      </c>
      <c r="H16" s="20">
        <f t="shared" si="3"/>
        <v>7</v>
      </c>
      <c r="I16" s="20">
        <f t="shared" si="6"/>
        <v>3838</v>
      </c>
      <c r="J16" s="20" t="s">
        <v>1889</v>
      </c>
      <c r="K16" s="26" t="s">
        <v>1889</v>
      </c>
      <c r="L16" s="22" t="str">
        <f t="shared" si="4"/>
        <v/>
      </c>
      <c r="M16" s="23">
        <f t="shared" si="5"/>
        <v>1.2549368318581849E-5</v>
      </c>
    </row>
    <row r="17" spans="1:13" x14ac:dyDescent="0.35">
      <c r="A17" s="17">
        <v>9</v>
      </c>
      <c r="B17" s="17" t="s">
        <v>126</v>
      </c>
      <c r="C17" s="17">
        <v>1973</v>
      </c>
      <c r="D17" s="18">
        <f t="shared" si="0"/>
        <v>4110020</v>
      </c>
      <c r="E17" s="17" t="s">
        <v>220</v>
      </c>
      <c r="F17" s="19">
        <f t="shared" si="1"/>
        <v>0.31948881789137379</v>
      </c>
      <c r="G17" s="20">
        <f t="shared" si="2"/>
        <v>9</v>
      </c>
      <c r="H17" s="20">
        <f t="shared" si="3"/>
        <v>194</v>
      </c>
      <c r="I17" s="20">
        <f t="shared" si="6"/>
        <v>4032</v>
      </c>
      <c r="J17" s="20" t="s">
        <v>1889</v>
      </c>
      <c r="K17" s="26" t="s">
        <v>1889</v>
      </c>
      <c r="L17" s="22" t="str">
        <f t="shared" si="4"/>
        <v/>
      </c>
      <c r="M17" s="23">
        <f t="shared" si="5"/>
        <v>3.477967791149827E-4</v>
      </c>
    </row>
    <row r="18" spans="1:13" x14ac:dyDescent="0.35">
      <c r="A18" s="17">
        <v>10</v>
      </c>
      <c r="B18" s="17" t="s">
        <v>62</v>
      </c>
      <c r="C18" s="17">
        <v>1967</v>
      </c>
      <c r="D18" s="18">
        <f t="shared" si="0"/>
        <v>4110080</v>
      </c>
      <c r="E18" s="17" t="s">
        <v>233</v>
      </c>
      <c r="F18" s="19">
        <f t="shared" si="1"/>
        <v>0.31034482758620691</v>
      </c>
      <c r="G18" s="20">
        <f t="shared" si="2"/>
        <v>10</v>
      </c>
      <c r="H18" s="20">
        <f t="shared" si="3"/>
        <v>125</v>
      </c>
      <c r="I18" s="20">
        <f t="shared" si="6"/>
        <v>4157</v>
      </c>
      <c r="J18" s="20" t="s">
        <v>1889</v>
      </c>
      <c r="K18" s="26" t="s">
        <v>1889</v>
      </c>
      <c r="L18" s="22" t="str">
        <f t="shared" si="4"/>
        <v/>
      </c>
      <c r="M18" s="23">
        <f t="shared" si="5"/>
        <v>2.2409586283181874E-4</v>
      </c>
    </row>
    <row r="19" spans="1:13" x14ac:dyDescent="0.35">
      <c r="A19" s="17">
        <v>11</v>
      </c>
      <c r="B19" s="17" t="s">
        <v>104</v>
      </c>
      <c r="C19" s="17">
        <v>2115</v>
      </c>
      <c r="D19" s="18">
        <f t="shared" si="0"/>
        <v>4101500</v>
      </c>
      <c r="E19" s="17" t="s">
        <v>251</v>
      </c>
      <c r="F19" s="19">
        <f t="shared" si="1"/>
        <v>0.30769230769230771</v>
      </c>
      <c r="G19" s="20">
        <f t="shared" si="2"/>
        <v>11</v>
      </c>
      <c r="H19" s="20">
        <f t="shared" si="3"/>
        <v>16</v>
      </c>
      <c r="I19" s="20">
        <f t="shared" si="6"/>
        <v>4173</v>
      </c>
      <c r="J19" s="20" t="s">
        <v>1889</v>
      </c>
      <c r="K19" s="26" t="s">
        <v>1889</v>
      </c>
      <c r="L19" s="22" t="str">
        <f t="shared" si="4"/>
        <v/>
      </c>
      <c r="M19" s="23">
        <f t="shared" si="5"/>
        <v>2.86842704424728E-5</v>
      </c>
    </row>
    <row r="20" spans="1:13" x14ac:dyDescent="0.35">
      <c r="A20" s="17">
        <v>12</v>
      </c>
      <c r="B20" s="17" t="s">
        <v>139</v>
      </c>
      <c r="C20" s="17">
        <v>2020</v>
      </c>
      <c r="D20" s="18">
        <f t="shared" si="0"/>
        <v>4105310</v>
      </c>
      <c r="E20" s="17" t="s">
        <v>257</v>
      </c>
      <c r="F20" s="19">
        <f t="shared" si="1"/>
        <v>0.30769230769230771</v>
      </c>
      <c r="G20" s="20">
        <f t="shared" si="2"/>
        <v>12</v>
      </c>
      <c r="H20" s="20">
        <f t="shared" si="3"/>
        <v>9</v>
      </c>
      <c r="I20" s="20">
        <f t="shared" si="6"/>
        <v>4182</v>
      </c>
      <c r="J20" s="20" t="s">
        <v>1889</v>
      </c>
      <c r="K20" s="26" t="s">
        <v>1889</v>
      </c>
      <c r="L20" s="22" t="str">
        <f t="shared" si="4"/>
        <v/>
      </c>
      <c r="M20" s="23">
        <f t="shared" si="5"/>
        <v>1.6134902123890951E-5</v>
      </c>
    </row>
    <row r="21" spans="1:13" x14ac:dyDescent="0.35">
      <c r="A21" s="17">
        <v>13</v>
      </c>
      <c r="B21" s="17" t="s">
        <v>113</v>
      </c>
      <c r="C21" s="17">
        <v>2214</v>
      </c>
      <c r="D21" s="18">
        <f t="shared" si="0"/>
        <v>4108940</v>
      </c>
      <c r="E21" s="17" t="s">
        <v>206</v>
      </c>
      <c r="F21" s="19">
        <f t="shared" si="1"/>
        <v>0.30573248407643311</v>
      </c>
      <c r="G21" s="20">
        <f t="shared" si="2"/>
        <v>13</v>
      </c>
      <c r="H21" s="20">
        <f t="shared" si="3"/>
        <v>244</v>
      </c>
      <c r="I21" s="20">
        <f t="shared" si="6"/>
        <v>4426</v>
      </c>
      <c r="J21" s="20" t="s">
        <v>1889</v>
      </c>
      <c r="K21" s="26" t="s">
        <v>1889</v>
      </c>
      <c r="L21" s="22" t="str">
        <f t="shared" si="4"/>
        <v/>
      </c>
      <c r="M21" s="23">
        <f t="shared" si="5"/>
        <v>4.3743512424771017E-4</v>
      </c>
    </row>
    <row r="22" spans="1:13" x14ac:dyDescent="0.35">
      <c r="A22" s="17">
        <v>14</v>
      </c>
      <c r="B22" s="17" t="s">
        <v>83</v>
      </c>
      <c r="C22" s="17">
        <v>2193</v>
      </c>
      <c r="D22" s="18">
        <f t="shared" si="0"/>
        <v>4100003</v>
      </c>
      <c r="E22" s="17" t="s">
        <v>226</v>
      </c>
      <c r="F22" s="19">
        <f t="shared" si="1"/>
        <v>0.3056768558951965</v>
      </c>
      <c r="G22" s="20">
        <f t="shared" si="2"/>
        <v>14</v>
      </c>
      <c r="H22" s="20">
        <f t="shared" si="3"/>
        <v>170</v>
      </c>
      <c r="I22" s="20">
        <f t="shared" si="6"/>
        <v>4596</v>
      </c>
      <c r="J22" s="20" t="s">
        <v>1889</v>
      </c>
      <c r="K22" s="26" t="s">
        <v>1889</v>
      </c>
      <c r="L22" s="22" t="str">
        <f t="shared" si="4"/>
        <v/>
      </c>
      <c r="M22" s="23">
        <f t="shared" si="5"/>
        <v>3.0477037345127348E-4</v>
      </c>
    </row>
    <row r="23" spans="1:13" x14ac:dyDescent="0.35">
      <c r="A23" s="17">
        <v>15</v>
      </c>
      <c r="B23" s="17" t="s">
        <v>95</v>
      </c>
      <c r="C23" s="17">
        <v>2051</v>
      </c>
      <c r="D23" s="18">
        <f t="shared" si="0"/>
        <v>4101590</v>
      </c>
      <c r="E23" s="17" t="s">
        <v>256</v>
      </c>
      <c r="F23" s="19">
        <f t="shared" si="1"/>
        <v>0.3</v>
      </c>
      <c r="G23" s="20">
        <f t="shared" si="2"/>
        <v>15</v>
      </c>
      <c r="H23" s="20">
        <f t="shared" si="3"/>
        <v>10</v>
      </c>
      <c r="I23" s="20">
        <f t="shared" si="6"/>
        <v>4606</v>
      </c>
      <c r="J23" s="20" t="s">
        <v>1889</v>
      </c>
      <c r="K23" s="26" t="s">
        <v>1889</v>
      </c>
      <c r="L23" s="22" t="str">
        <f t="shared" si="4"/>
        <v/>
      </c>
      <c r="M23" s="23">
        <f t="shared" si="5"/>
        <v>1.7927669026545501E-5</v>
      </c>
    </row>
    <row r="24" spans="1:13" x14ac:dyDescent="0.35">
      <c r="A24" s="17">
        <v>16</v>
      </c>
      <c r="B24" s="17" t="s">
        <v>115</v>
      </c>
      <c r="C24" s="17">
        <v>1934</v>
      </c>
      <c r="D24" s="18">
        <f t="shared" si="0"/>
        <v>4106750</v>
      </c>
      <c r="E24" s="17" t="s">
        <v>234</v>
      </c>
      <c r="F24" s="19">
        <f t="shared" si="1"/>
        <v>0.29213483146067415</v>
      </c>
      <c r="G24" s="20">
        <f t="shared" si="2"/>
        <v>16</v>
      </c>
      <c r="H24" s="20">
        <f t="shared" si="3"/>
        <v>112</v>
      </c>
      <c r="I24" s="20">
        <f t="shared" si="6"/>
        <v>4718</v>
      </c>
      <c r="J24" s="20" t="s">
        <v>1889</v>
      </c>
      <c r="K24" s="26" t="s">
        <v>1889</v>
      </c>
      <c r="L24" s="22" t="str">
        <f t="shared" si="4"/>
        <v/>
      </c>
      <c r="M24" s="23">
        <f t="shared" si="5"/>
        <v>2.0078989309730959E-4</v>
      </c>
    </row>
    <row r="25" spans="1:13" x14ac:dyDescent="0.35">
      <c r="A25" s="17">
        <v>17</v>
      </c>
      <c r="B25" s="17" t="s">
        <v>104</v>
      </c>
      <c r="C25" s="17">
        <v>2111</v>
      </c>
      <c r="D25" s="18">
        <f t="shared" si="0"/>
        <v>4101350</v>
      </c>
      <c r="E25" s="17" t="s">
        <v>237</v>
      </c>
      <c r="F25" s="19">
        <f t="shared" si="1"/>
        <v>0.2807017543859649</v>
      </c>
      <c r="G25" s="20">
        <f t="shared" si="2"/>
        <v>17</v>
      </c>
      <c r="H25" s="20">
        <f t="shared" si="3"/>
        <v>82</v>
      </c>
      <c r="I25" s="20">
        <f t="shared" si="6"/>
        <v>4800</v>
      </c>
      <c r="J25" s="20" t="s">
        <v>1889</v>
      </c>
      <c r="K25" s="26" t="s">
        <v>1889</v>
      </c>
      <c r="L25" s="22" t="str">
        <f t="shared" si="4"/>
        <v/>
      </c>
      <c r="M25" s="23">
        <f t="shared" si="5"/>
        <v>1.4700688601767308E-4</v>
      </c>
    </row>
    <row r="26" spans="1:13" x14ac:dyDescent="0.35">
      <c r="A26" s="17">
        <v>18</v>
      </c>
      <c r="B26" s="17" t="s">
        <v>104</v>
      </c>
      <c r="C26" s="17">
        <v>2114</v>
      </c>
      <c r="D26" s="18">
        <f t="shared" si="0"/>
        <v>4106120</v>
      </c>
      <c r="E26" s="17" t="s">
        <v>224</v>
      </c>
      <c r="F26" s="19">
        <f t="shared" si="1"/>
        <v>0.2711864406779661</v>
      </c>
      <c r="G26" s="20">
        <f t="shared" si="2"/>
        <v>18</v>
      </c>
      <c r="H26" s="20">
        <f t="shared" si="3"/>
        <v>176</v>
      </c>
      <c r="I26" s="20">
        <f t="shared" si="6"/>
        <v>4976</v>
      </c>
      <c r="J26" s="20" t="s">
        <v>1889</v>
      </c>
      <c r="K26" s="26" t="s">
        <v>1889</v>
      </c>
      <c r="L26" s="22" t="str">
        <f t="shared" si="4"/>
        <v/>
      </c>
      <c r="M26" s="23">
        <f t="shared" si="5"/>
        <v>3.155269748672008E-4</v>
      </c>
    </row>
    <row r="27" spans="1:13" x14ac:dyDescent="0.35">
      <c r="A27" s="17">
        <v>19</v>
      </c>
      <c r="B27" s="17" t="s">
        <v>172</v>
      </c>
      <c r="C27" s="17">
        <v>2009</v>
      </c>
      <c r="D27" s="18">
        <f t="shared" si="0"/>
        <v>4110110</v>
      </c>
      <c r="E27" s="17" t="s">
        <v>225</v>
      </c>
      <c r="F27" s="19">
        <f t="shared" si="1"/>
        <v>0.26174496644295303</v>
      </c>
      <c r="G27" s="20">
        <f t="shared" si="2"/>
        <v>19</v>
      </c>
      <c r="H27" s="20">
        <f t="shared" si="3"/>
        <v>175</v>
      </c>
      <c r="I27" s="20">
        <f t="shared" si="6"/>
        <v>5151</v>
      </c>
      <c r="J27" s="20" t="s">
        <v>1889</v>
      </c>
      <c r="K27" s="26" t="s">
        <v>1889</v>
      </c>
      <c r="L27" s="22" t="str">
        <f t="shared" si="4"/>
        <v/>
      </c>
      <c r="M27" s="23">
        <f t="shared" si="5"/>
        <v>3.1373420796454622E-4</v>
      </c>
    </row>
    <row r="28" spans="1:13" x14ac:dyDescent="0.35">
      <c r="A28" s="17">
        <v>20</v>
      </c>
      <c r="B28" s="17" t="s">
        <v>35</v>
      </c>
      <c r="C28" s="17">
        <v>2045</v>
      </c>
      <c r="D28" s="18">
        <f t="shared" si="0"/>
        <v>4110200</v>
      </c>
      <c r="E28" s="17" t="s">
        <v>217</v>
      </c>
      <c r="F28" s="19">
        <f t="shared" si="1"/>
        <v>0.25806451612903225</v>
      </c>
      <c r="G28" s="20">
        <f t="shared" si="2"/>
        <v>20</v>
      </c>
      <c r="H28" s="20">
        <f t="shared" si="3"/>
        <v>198</v>
      </c>
      <c r="I28" s="20">
        <f t="shared" si="6"/>
        <v>5349</v>
      </c>
      <c r="J28" s="20" t="s">
        <v>1889</v>
      </c>
      <c r="K28" s="26" t="s">
        <v>1889</v>
      </c>
      <c r="L28" s="22" t="str">
        <f t="shared" si="4"/>
        <v/>
      </c>
      <c r="M28" s="23">
        <f t="shared" si="5"/>
        <v>3.5496784672560091E-4</v>
      </c>
    </row>
    <row r="29" spans="1:13" x14ac:dyDescent="0.35">
      <c r="A29" s="17">
        <v>21</v>
      </c>
      <c r="B29" s="17" t="s">
        <v>104</v>
      </c>
      <c r="C29" s="17">
        <v>2112</v>
      </c>
      <c r="D29" s="18">
        <f t="shared" si="0"/>
        <v>4107880</v>
      </c>
      <c r="E29" s="17" t="s">
        <v>264</v>
      </c>
      <c r="F29" s="19">
        <f t="shared" si="1"/>
        <v>0.25</v>
      </c>
      <c r="G29" s="20">
        <f t="shared" si="2"/>
        <v>21</v>
      </c>
      <c r="H29" s="20">
        <f t="shared" si="3"/>
        <v>2</v>
      </c>
      <c r="I29" s="20">
        <f t="shared" si="6"/>
        <v>5351</v>
      </c>
      <c r="J29" s="20" t="s">
        <v>1889</v>
      </c>
      <c r="K29" s="26" t="s">
        <v>1889</v>
      </c>
      <c r="L29" s="22" t="str">
        <f t="shared" si="4"/>
        <v/>
      </c>
      <c r="M29" s="23">
        <f t="shared" si="5"/>
        <v>3.5855338053091E-6</v>
      </c>
    </row>
    <row r="30" spans="1:13" x14ac:dyDescent="0.35">
      <c r="A30" s="17">
        <v>22</v>
      </c>
      <c r="B30" s="17" t="s">
        <v>157</v>
      </c>
      <c r="C30" s="17">
        <v>2062</v>
      </c>
      <c r="D30" s="18">
        <f t="shared" si="0"/>
        <v>4109960</v>
      </c>
      <c r="E30" s="17" t="s">
        <v>254</v>
      </c>
      <c r="F30" s="19">
        <f t="shared" si="1"/>
        <v>0.25</v>
      </c>
      <c r="G30" s="20">
        <f t="shared" si="2"/>
        <v>22</v>
      </c>
      <c r="H30" s="20">
        <f t="shared" si="3"/>
        <v>13</v>
      </c>
      <c r="I30" s="20">
        <f t="shared" si="6"/>
        <v>5364</v>
      </c>
      <c r="J30" s="20" t="s">
        <v>1889</v>
      </c>
      <c r="K30" s="26" t="s">
        <v>1889</v>
      </c>
      <c r="L30" s="22" t="str">
        <f t="shared" si="4"/>
        <v/>
      </c>
      <c r="M30" s="23">
        <f t="shared" si="5"/>
        <v>2.3305969734509149E-5</v>
      </c>
    </row>
    <row r="31" spans="1:13" x14ac:dyDescent="0.35">
      <c r="A31" s="17">
        <v>23</v>
      </c>
      <c r="B31" s="17" t="s">
        <v>157</v>
      </c>
      <c r="C31" s="17">
        <v>2059</v>
      </c>
      <c r="D31" s="18">
        <f t="shared" si="0"/>
        <v>4107280</v>
      </c>
      <c r="E31" s="17" t="s">
        <v>158</v>
      </c>
      <c r="F31" s="19">
        <f t="shared" si="1"/>
        <v>0.24647887323943662</v>
      </c>
      <c r="G31" s="20">
        <f t="shared" si="2"/>
        <v>23</v>
      </c>
      <c r="H31" s="20">
        <f t="shared" si="3"/>
        <v>736</v>
      </c>
      <c r="I31" s="20">
        <f t="shared" si="6"/>
        <v>6100</v>
      </c>
      <c r="J31" s="20" t="s">
        <v>1889</v>
      </c>
      <c r="K31" s="26" t="s">
        <v>1889</v>
      </c>
      <c r="L31" s="22" t="str">
        <f t="shared" si="4"/>
        <v/>
      </c>
      <c r="M31" s="23">
        <f t="shared" si="5"/>
        <v>1.3194764403537487E-3</v>
      </c>
    </row>
    <row r="32" spans="1:13" x14ac:dyDescent="0.35">
      <c r="A32" s="17">
        <v>24</v>
      </c>
      <c r="B32" s="17" t="s">
        <v>104</v>
      </c>
      <c r="C32" s="17">
        <v>2108</v>
      </c>
      <c r="D32" s="18">
        <f t="shared" si="0"/>
        <v>4109270</v>
      </c>
      <c r="E32" s="17" t="s">
        <v>105</v>
      </c>
      <c r="F32" s="19">
        <f t="shared" si="1"/>
        <v>0.24595366550301492</v>
      </c>
      <c r="G32" s="20">
        <f t="shared" si="2"/>
        <v>24</v>
      </c>
      <c r="H32" s="20">
        <f t="shared" si="3"/>
        <v>2331</v>
      </c>
      <c r="I32" s="20">
        <f t="shared" si="6"/>
        <v>8431</v>
      </c>
      <c r="J32" s="20" t="s">
        <v>1889</v>
      </c>
      <c r="K32" s="26" t="s">
        <v>1889</v>
      </c>
      <c r="L32" s="22" t="str">
        <f t="shared" si="4"/>
        <v>Yes</v>
      </c>
      <c r="M32" s="23">
        <f t="shared" si="5"/>
        <v>4.1789396500877558E-3</v>
      </c>
    </row>
    <row r="33" spans="1:13" x14ac:dyDescent="0.35">
      <c r="A33" s="17">
        <v>25</v>
      </c>
      <c r="B33" s="17" t="s">
        <v>58</v>
      </c>
      <c r="C33" s="17">
        <v>2000</v>
      </c>
      <c r="D33" s="18">
        <f t="shared" si="0"/>
        <v>4105640</v>
      </c>
      <c r="E33" s="17" t="s">
        <v>198</v>
      </c>
      <c r="F33" s="19">
        <f t="shared" si="1"/>
        <v>0.23963133640552994</v>
      </c>
      <c r="G33" s="20">
        <f t="shared" si="2"/>
        <v>25</v>
      </c>
      <c r="H33" s="20">
        <f t="shared" si="3"/>
        <v>279</v>
      </c>
      <c r="I33" s="20">
        <f t="shared" si="6"/>
        <v>8710</v>
      </c>
      <c r="J33" s="20" t="s">
        <v>1889</v>
      </c>
      <c r="K33" s="26" t="s">
        <v>1889</v>
      </c>
      <c r="L33" s="22" t="str">
        <f t="shared" si="4"/>
        <v/>
      </c>
      <c r="M33" s="23">
        <f t="shared" si="5"/>
        <v>5.0018196584061944E-4</v>
      </c>
    </row>
    <row r="34" spans="1:13" x14ac:dyDescent="0.35">
      <c r="A34" s="17">
        <v>26</v>
      </c>
      <c r="B34" s="17" t="s">
        <v>48</v>
      </c>
      <c r="C34" s="17">
        <v>2056</v>
      </c>
      <c r="D34" s="18">
        <f t="shared" si="0"/>
        <v>4107080</v>
      </c>
      <c r="E34" s="17" t="s">
        <v>92</v>
      </c>
      <c r="F34" s="19">
        <f t="shared" si="1"/>
        <v>0.23623730625334047</v>
      </c>
      <c r="G34" s="20">
        <f t="shared" si="2"/>
        <v>26</v>
      </c>
      <c r="H34" s="20">
        <f t="shared" si="3"/>
        <v>2799</v>
      </c>
      <c r="I34" s="20">
        <f t="shared" si="6"/>
        <v>11509</v>
      </c>
      <c r="J34" s="20" t="s">
        <v>1889</v>
      </c>
      <c r="K34" s="26" t="s">
        <v>1889</v>
      </c>
      <c r="L34" s="22" t="str">
        <f t="shared" si="4"/>
        <v>Yes</v>
      </c>
      <c r="M34" s="23">
        <f t="shared" si="5"/>
        <v>5.0179545605300857E-3</v>
      </c>
    </row>
    <row r="35" spans="1:13" x14ac:dyDescent="0.35">
      <c r="A35" s="17">
        <v>27</v>
      </c>
      <c r="B35" s="17" t="s">
        <v>172</v>
      </c>
      <c r="C35" s="17">
        <v>2011</v>
      </c>
      <c r="D35" s="18">
        <f t="shared" si="0"/>
        <v>4104020</v>
      </c>
      <c r="E35" s="17" t="s">
        <v>240</v>
      </c>
      <c r="F35" s="19">
        <f t="shared" si="1"/>
        <v>0.23255813953488372</v>
      </c>
      <c r="G35" s="20">
        <f t="shared" si="2"/>
        <v>27</v>
      </c>
      <c r="H35" s="20">
        <f t="shared" si="3"/>
        <v>57</v>
      </c>
      <c r="I35" s="20">
        <f t="shared" si="6"/>
        <v>11566</v>
      </c>
      <c r="J35" s="20" t="s">
        <v>1889</v>
      </c>
      <c r="K35" s="26" t="s">
        <v>1889</v>
      </c>
      <c r="L35" s="22" t="str">
        <f t="shared" si="4"/>
        <v/>
      </c>
      <c r="M35" s="23">
        <f t="shared" si="5"/>
        <v>1.0218771345130935E-4</v>
      </c>
    </row>
    <row r="36" spans="1:13" x14ac:dyDescent="0.35">
      <c r="A36" s="17">
        <v>28</v>
      </c>
      <c r="B36" s="17" t="s">
        <v>58</v>
      </c>
      <c r="C36" s="17">
        <v>1999</v>
      </c>
      <c r="D36" s="18">
        <f t="shared" si="0"/>
        <v>4110530</v>
      </c>
      <c r="E36" s="17" t="s">
        <v>189</v>
      </c>
      <c r="F36" s="19">
        <f t="shared" si="1"/>
        <v>0.22727272727272727</v>
      </c>
      <c r="G36" s="20">
        <f t="shared" si="2"/>
        <v>28</v>
      </c>
      <c r="H36" s="20">
        <f t="shared" si="3"/>
        <v>367</v>
      </c>
      <c r="I36" s="20">
        <f t="shared" si="6"/>
        <v>11933</v>
      </c>
      <c r="J36" s="20" t="s">
        <v>1889</v>
      </c>
      <c r="K36" s="26" t="s">
        <v>1889</v>
      </c>
      <c r="L36" s="22" t="str">
        <f t="shared" si="4"/>
        <v/>
      </c>
      <c r="M36" s="23">
        <f t="shared" si="5"/>
        <v>6.5794545327421987E-4</v>
      </c>
    </row>
    <row r="37" spans="1:13" x14ac:dyDescent="0.35">
      <c r="A37" s="17">
        <v>29</v>
      </c>
      <c r="B37" s="17" t="s">
        <v>71</v>
      </c>
      <c r="C37" s="17">
        <v>1897</v>
      </c>
      <c r="D37" s="18">
        <f t="shared" si="0"/>
        <v>4109720</v>
      </c>
      <c r="E37" s="17" t="s">
        <v>221</v>
      </c>
      <c r="F37" s="19">
        <f t="shared" si="1"/>
        <v>0.22448979591836735</v>
      </c>
      <c r="G37" s="20">
        <f t="shared" si="2"/>
        <v>29</v>
      </c>
      <c r="H37" s="20">
        <f t="shared" si="3"/>
        <v>192</v>
      </c>
      <c r="I37" s="20">
        <f t="shared" si="6"/>
        <v>12125</v>
      </c>
      <c r="J37" s="20" t="s">
        <v>1889</v>
      </c>
      <c r="K37" s="26" t="s">
        <v>1889</v>
      </c>
      <c r="L37" s="22" t="str">
        <f t="shared" si="4"/>
        <v/>
      </c>
      <c r="M37" s="23">
        <f t="shared" si="5"/>
        <v>3.4421124530967359E-4</v>
      </c>
    </row>
    <row r="38" spans="1:13" x14ac:dyDescent="0.35">
      <c r="A38" s="17">
        <v>30</v>
      </c>
      <c r="B38" s="17" t="s">
        <v>56</v>
      </c>
      <c r="C38" s="17">
        <v>2055</v>
      </c>
      <c r="D38" s="18">
        <f t="shared" si="0"/>
        <v>4106900</v>
      </c>
      <c r="E38" s="17" t="s">
        <v>73</v>
      </c>
      <c r="F38" s="19">
        <f t="shared" si="1"/>
        <v>0.22227371022551745</v>
      </c>
      <c r="G38" s="20">
        <f t="shared" si="2"/>
        <v>30</v>
      </c>
      <c r="H38" s="20">
        <f t="shared" si="3"/>
        <v>4445</v>
      </c>
      <c r="I38" s="20">
        <f t="shared" si="6"/>
        <v>16570</v>
      </c>
      <c r="J38" s="20" t="s">
        <v>1889</v>
      </c>
      <c r="K38" s="26" t="s">
        <v>1889</v>
      </c>
      <c r="L38" s="22" t="str">
        <f t="shared" si="4"/>
        <v>Yes</v>
      </c>
      <c r="M38" s="23">
        <f t="shared" si="5"/>
        <v>7.9688488822994754E-3</v>
      </c>
    </row>
    <row r="39" spans="1:13" x14ac:dyDescent="0.35">
      <c r="A39" s="17">
        <v>31</v>
      </c>
      <c r="B39" s="17" t="s">
        <v>62</v>
      </c>
      <c r="C39" s="17">
        <v>1965</v>
      </c>
      <c r="D39" s="18">
        <f t="shared" si="0"/>
        <v>4103660</v>
      </c>
      <c r="E39" s="17" t="s">
        <v>88</v>
      </c>
      <c r="F39" s="19">
        <f t="shared" si="1"/>
        <v>0.21956406166932482</v>
      </c>
      <c r="G39" s="20">
        <f t="shared" si="2"/>
        <v>31</v>
      </c>
      <c r="H39" s="20">
        <f t="shared" si="3"/>
        <v>3022</v>
      </c>
      <c r="I39" s="20">
        <f t="shared" si="6"/>
        <v>19592</v>
      </c>
      <c r="J39" s="20" t="s">
        <v>1889</v>
      </c>
      <c r="K39" s="26" t="s">
        <v>1889</v>
      </c>
      <c r="L39" s="22" t="str">
        <f t="shared" si="4"/>
        <v>Yes</v>
      </c>
      <c r="M39" s="23">
        <f t="shared" si="5"/>
        <v>5.41774157982205E-3</v>
      </c>
    </row>
    <row r="40" spans="1:13" x14ac:dyDescent="0.35">
      <c r="A40" s="17">
        <v>32</v>
      </c>
      <c r="B40" s="17" t="s">
        <v>95</v>
      </c>
      <c r="C40" s="17">
        <v>2053</v>
      </c>
      <c r="D40" s="18">
        <f t="shared" si="0"/>
        <v>4106740</v>
      </c>
      <c r="E40" s="17" t="s">
        <v>96</v>
      </c>
      <c r="F40" s="19">
        <f t="shared" si="1"/>
        <v>0.21629809148742804</v>
      </c>
      <c r="G40" s="20">
        <f t="shared" si="2"/>
        <v>32</v>
      </c>
      <c r="H40" s="20">
        <f t="shared" si="3"/>
        <v>2750</v>
      </c>
      <c r="I40" s="20">
        <f t="shared" si="6"/>
        <v>22342</v>
      </c>
      <c r="J40" s="20" t="s">
        <v>1889</v>
      </c>
      <c r="K40" s="26" t="s">
        <v>1889</v>
      </c>
      <c r="L40" s="22" t="str">
        <f t="shared" si="4"/>
        <v>Yes</v>
      </c>
      <c r="M40" s="23">
        <f t="shared" si="5"/>
        <v>4.9301089823000121E-3</v>
      </c>
    </row>
    <row r="41" spans="1:13" x14ac:dyDescent="0.35">
      <c r="A41" s="17">
        <v>33</v>
      </c>
      <c r="B41" s="17" t="s">
        <v>50</v>
      </c>
      <c r="C41" s="17">
        <v>1898</v>
      </c>
      <c r="D41" s="18">
        <f t="shared" ref="D41:D72" si="7">IF(ISNA(VLOOKUP($C41,POVRT,7,FALSE)),0,VLOOKUP($C41,POVRT,7,FALSE))</f>
        <v>4108430</v>
      </c>
      <c r="E41" s="17" t="s">
        <v>191</v>
      </c>
      <c r="F41" s="19">
        <f t="shared" ref="F41:F72" si="8">IF(ISNA(VLOOKUP($C41,POVRT,5,FALSE)),0,VLOOKUP($C41,POVRT,5,FALSE))</f>
        <v>0.21550094517958412</v>
      </c>
      <c r="G41" s="20">
        <f t="shared" ref="G41:G72" si="9">IF(ISNA(VLOOKUP($C41,POVRT,6,FALSE)),0,VLOOKUP($C41,POVRT,6,FALSE))</f>
        <v>33</v>
      </c>
      <c r="H41" s="20">
        <f t="shared" ref="H41:H72" si="10">IF(ISNA(VLOOKUP($C41,FallMem,4,FALSE)),0,VLOOKUP($C41,FallMem,4,FALSE))</f>
        <v>345</v>
      </c>
      <c r="I41" s="20">
        <f t="shared" si="6"/>
        <v>22687</v>
      </c>
      <c r="J41" s="20" t="s">
        <v>1889</v>
      </c>
      <c r="K41" s="26" t="s">
        <v>1889</v>
      </c>
      <c r="L41" s="22" t="str">
        <f t="shared" ref="L41:L72" si="11">IF(H41&gt;1000,"Yes","")</f>
        <v/>
      </c>
      <c r="M41" s="23">
        <f t="shared" ref="M41:M72" si="12">H41/$H$7</f>
        <v>6.1850458141581976E-4</v>
      </c>
    </row>
    <row r="42" spans="1:13" x14ac:dyDescent="0.35">
      <c r="A42" s="17">
        <v>34</v>
      </c>
      <c r="B42" s="17" t="s">
        <v>187</v>
      </c>
      <c r="C42" s="17">
        <v>2220</v>
      </c>
      <c r="D42" s="18">
        <f t="shared" si="7"/>
        <v>4112990</v>
      </c>
      <c r="E42" s="17" t="s">
        <v>222</v>
      </c>
      <c r="F42" s="19">
        <f t="shared" si="8"/>
        <v>0.2135593220338983</v>
      </c>
      <c r="G42" s="20">
        <f t="shared" si="9"/>
        <v>34</v>
      </c>
      <c r="H42" s="20">
        <f t="shared" si="10"/>
        <v>189</v>
      </c>
      <c r="I42" s="20">
        <f t="shared" ref="I42:I73" si="13">I41+H42</f>
        <v>22876</v>
      </c>
      <c r="J42" s="20" t="s">
        <v>1889</v>
      </c>
      <c r="K42" s="26" t="s">
        <v>1889</v>
      </c>
      <c r="L42" s="22" t="str">
        <f t="shared" si="11"/>
        <v/>
      </c>
      <c r="M42" s="23">
        <f t="shared" si="12"/>
        <v>3.3883294460170996E-4</v>
      </c>
    </row>
    <row r="43" spans="1:13" x14ac:dyDescent="0.35">
      <c r="A43" s="17">
        <v>35</v>
      </c>
      <c r="B43" s="17" t="s">
        <v>104</v>
      </c>
      <c r="C43" s="17">
        <v>2107</v>
      </c>
      <c r="D43" s="18">
        <f t="shared" si="7"/>
        <v>4106820</v>
      </c>
      <c r="E43" s="17" t="s">
        <v>241</v>
      </c>
      <c r="F43" s="19">
        <f t="shared" si="8"/>
        <v>0.21333333333333335</v>
      </c>
      <c r="G43" s="20">
        <f t="shared" si="9"/>
        <v>35</v>
      </c>
      <c r="H43" s="20">
        <f t="shared" si="10"/>
        <v>52</v>
      </c>
      <c r="I43" s="20">
        <f t="shared" si="13"/>
        <v>22928</v>
      </c>
      <c r="J43" s="20" t="s">
        <v>1889</v>
      </c>
      <c r="K43" s="26" t="s">
        <v>1889</v>
      </c>
      <c r="L43" s="22" t="str">
        <f t="shared" si="11"/>
        <v/>
      </c>
      <c r="M43" s="23">
        <f t="shared" si="12"/>
        <v>9.3223878938036595E-5</v>
      </c>
    </row>
    <row r="44" spans="1:13" x14ac:dyDescent="0.35">
      <c r="A44" s="17">
        <v>36</v>
      </c>
      <c r="B44" s="17" t="s">
        <v>22</v>
      </c>
      <c r="C44" s="17">
        <v>2187</v>
      </c>
      <c r="D44" s="18">
        <f t="shared" si="7"/>
        <v>4103940</v>
      </c>
      <c r="E44" s="17" t="s">
        <v>42</v>
      </c>
      <c r="F44" s="19">
        <f t="shared" si="8"/>
        <v>0.21329547352597295</v>
      </c>
      <c r="G44" s="20">
        <f t="shared" si="9"/>
        <v>36</v>
      </c>
      <c r="H44" s="20">
        <f t="shared" si="10"/>
        <v>9209</v>
      </c>
      <c r="I44" s="20">
        <f t="shared" si="13"/>
        <v>32137</v>
      </c>
      <c r="J44" s="20" t="s">
        <v>1889</v>
      </c>
      <c r="K44" s="26" t="s">
        <v>1889</v>
      </c>
      <c r="L44" s="22" t="str">
        <f t="shared" si="11"/>
        <v>Yes</v>
      </c>
      <c r="M44" s="23">
        <f t="shared" si="12"/>
        <v>1.650959040654575E-2</v>
      </c>
    </row>
    <row r="45" spans="1:13" x14ac:dyDescent="0.35">
      <c r="A45" s="17">
        <v>37</v>
      </c>
      <c r="B45" s="17" t="s">
        <v>227</v>
      </c>
      <c r="C45" s="17">
        <v>2005</v>
      </c>
      <c r="D45" s="18">
        <f t="shared" si="7"/>
        <v>4101470</v>
      </c>
      <c r="E45" s="17" t="s">
        <v>228</v>
      </c>
      <c r="F45" s="19">
        <f t="shared" si="8"/>
        <v>0.21167883211678831</v>
      </c>
      <c r="G45" s="20">
        <f t="shared" si="9"/>
        <v>37</v>
      </c>
      <c r="H45" s="20">
        <f t="shared" si="10"/>
        <v>162</v>
      </c>
      <c r="I45" s="20">
        <f t="shared" si="13"/>
        <v>32299</v>
      </c>
      <c r="J45" s="20" t="s">
        <v>1889</v>
      </c>
      <c r="K45" s="26" t="s">
        <v>1889</v>
      </c>
      <c r="L45" s="22" t="str">
        <f t="shared" si="11"/>
        <v/>
      </c>
      <c r="M45" s="23">
        <f t="shared" si="12"/>
        <v>2.9042823823003712E-4</v>
      </c>
    </row>
    <row r="46" spans="1:13" x14ac:dyDescent="0.35">
      <c r="A46" s="17">
        <v>38</v>
      </c>
      <c r="B46" s="17" t="s">
        <v>104</v>
      </c>
      <c r="C46" s="17">
        <v>2110</v>
      </c>
      <c r="D46" s="18">
        <f t="shared" si="7"/>
        <v>4109000</v>
      </c>
      <c r="E46" s="17" t="s">
        <v>137</v>
      </c>
      <c r="F46" s="19">
        <f t="shared" si="8"/>
        <v>0.20984665052461662</v>
      </c>
      <c r="G46" s="20">
        <f t="shared" si="9"/>
        <v>38</v>
      </c>
      <c r="H46" s="20">
        <f t="shared" si="10"/>
        <v>1180</v>
      </c>
      <c r="I46" s="20">
        <f t="shared" si="13"/>
        <v>33479</v>
      </c>
      <c r="J46" s="20" t="s">
        <v>1889</v>
      </c>
      <c r="K46" s="26" t="s">
        <v>1889</v>
      </c>
      <c r="L46" s="22" t="str">
        <f t="shared" si="11"/>
        <v>Yes</v>
      </c>
      <c r="M46" s="23">
        <f t="shared" si="12"/>
        <v>2.1154649451323691E-3</v>
      </c>
    </row>
    <row r="47" spans="1:13" x14ac:dyDescent="0.35">
      <c r="A47" s="17">
        <v>39</v>
      </c>
      <c r="B47" s="17" t="s">
        <v>58</v>
      </c>
      <c r="C47" s="17">
        <v>1992</v>
      </c>
      <c r="D47" s="18">
        <f t="shared" si="7"/>
        <v>4105670</v>
      </c>
      <c r="E47" s="17" t="s">
        <v>162</v>
      </c>
      <c r="F47" s="19">
        <f t="shared" si="8"/>
        <v>0.20810055865921787</v>
      </c>
      <c r="G47" s="20">
        <f t="shared" si="9"/>
        <v>39</v>
      </c>
      <c r="H47" s="20">
        <f t="shared" si="10"/>
        <v>692</v>
      </c>
      <c r="I47" s="20">
        <f t="shared" si="13"/>
        <v>34171</v>
      </c>
      <c r="J47" s="20" t="s">
        <v>1889</v>
      </c>
      <c r="K47" s="26" t="s">
        <v>1889</v>
      </c>
      <c r="L47" s="22" t="str">
        <f t="shared" si="11"/>
        <v/>
      </c>
      <c r="M47" s="23">
        <f t="shared" si="12"/>
        <v>1.2405946966369485E-3</v>
      </c>
    </row>
    <row r="48" spans="1:13" x14ac:dyDescent="0.35">
      <c r="A48" s="17">
        <v>40</v>
      </c>
      <c r="B48" s="17" t="s">
        <v>31</v>
      </c>
      <c r="C48" s="17">
        <v>2095</v>
      </c>
      <c r="D48" s="18">
        <f t="shared" si="7"/>
        <v>4102160</v>
      </c>
      <c r="E48" s="17" t="s">
        <v>214</v>
      </c>
      <c r="F48" s="19">
        <f t="shared" si="8"/>
        <v>0.20792079207920791</v>
      </c>
      <c r="G48" s="20">
        <f t="shared" si="9"/>
        <v>40</v>
      </c>
      <c r="H48" s="20">
        <f t="shared" si="10"/>
        <v>217</v>
      </c>
      <c r="I48" s="20">
        <f t="shared" si="13"/>
        <v>34388</v>
      </c>
      <c r="J48" s="20" t="s">
        <v>1889</v>
      </c>
      <c r="K48" s="26" t="s">
        <v>1889</v>
      </c>
      <c r="L48" s="22" t="str">
        <f t="shared" si="11"/>
        <v/>
      </c>
      <c r="M48" s="23">
        <f t="shared" si="12"/>
        <v>3.8903041787603733E-4</v>
      </c>
    </row>
    <row r="49" spans="1:13" x14ac:dyDescent="0.35">
      <c r="A49" s="17">
        <v>41</v>
      </c>
      <c r="B49" s="17" t="s">
        <v>71</v>
      </c>
      <c r="C49" s="17">
        <v>1895</v>
      </c>
      <c r="D49" s="18">
        <f t="shared" si="7"/>
        <v>4106600</v>
      </c>
      <c r="E49" s="17" t="s">
        <v>249</v>
      </c>
      <c r="F49" s="19">
        <f t="shared" si="8"/>
        <v>0.20634920634920634</v>
      </c>
      <c r="G49" s="20">
        <f t="shared" si="9"/>
        <v>41</v>
      </c>
      <c r="H49" s="20">
        <f t="shared" si="10"/>
        <v>21</v>
      </c>
      <c r="I49" s="20">
        <f t="shared" si="13"/>
        <v>34409</v>
      </c>
      <c r="J49" s="20" t="s">
        <v>1889</v>
      </c>
      <c r="K49" s="26" t="s">
        <v>1889</v>
      </c>
      <c r="L49" s="22" t="str">
        <f t="shared" si="11"/>
        <v/>
      </c>
      <c r="M49" s="23">
        <f t="shared" si="12"/>
        <v>3.7648104955745547E-5</v>
      </c>
    </row>
    <row r="50" spans="1:13" x14ac:dyDescent="0.35">
      <c r="A50" s="17">
        <v>42</v>
      </c>
      <c r="B50" s="17" t="s">
        <v>60</v>
      </c>
      <c r="C50" s="17">
        <v>2204</v>
      </c>
      <c r="D50" s="18">
        <f t="shared" si="7"/>
        <v>4112600</v>
      </c>
      <c r="E50" s="17" t="s">
        <v>124</v>
      </c>
      <c r="F50" s="19">
        <f t="shared" si="8"/>
        <v>0.2062415196743555</v>
      </c>
      <c r="G50" s="20">
        <f t="shared" si="9"/>
        <v>42</v>
      </c>
      <c r="H50" s="20">
        <f t="shared" si="10"/>
        <v>1440</v>
      </c>
      <c r="I50" s="20">
        <f t="shared" si="13"/>
        <v>35849</v>
      </c>
      <c r="J50" s="20" t="s">
        <v>1889</v>
      </c>
      <c r="K50" s="26" t="s">
        <v>1889</v>
      </c>
      <c r="L50" s="22" t="str">
        <f t="shared" si="11"/>
        <v>Yes</v>
      </c>
      <c r="M50" s="23">
        <f t="shared" si="12"/>
        <v>2.5815843398225521E-3</v>
      </c>
    </row>
    <row r="51" spans="1:13" x14ac:dyDescent="0.35">
      <c r="A51" s="17">
        <v>43</v>
      </c>
      <c r="B51" s="17" t="s">
        <v>43</v>
      </c>
      <c r="C51" s="17">
        <v>2099</v>
      </c>
      <c r="D51" s="18">
        <f t="shared" si="7"/>
        <v>4100019</v>
      </c>
      <c r="E51" s="17" t="s">
        <v>160</v>
      </c>
      <c r="F51" s="19">
        <f t="shared" si="8"/>
        <v>0.20577617328519857</v>
      </c>
      <c r="G51" s="20">
        <f t="shared" si="9"/>
        <v>43</v>
      </c>
      <c r="H51" s="20">
        <f t="shared" si="10"/>
        <v>712</v>
      </c>
      <c r="I51" s="20">
        <f t="shared" si="13"/>
        <v>36561</v>
      </c>
      <c r="J51" s="20" t="s">
        <v>1889</v>
      </c>
      <c r="K51" s="26" t="s">
        <v>1889</v>
      </c>
      <c r="L51" s="22" t="str">
        <f t="shared" si="11"/>
        <v/>
      </c>
      <c r="M51" s="23">
        <f t="shared" si="12"/>
        <v>1.2764500346900396E-3</v>
      </c>
    </row>
    <row r="52" spans="1:13" x14ac:dyDescent="0.35">
      <c r="A52" s="17">
        <v>44</v>
      </c>
      <c r="B52" s="17" t="s">
        <v>71</v>
      </c>
      <c r="C52" s="17">
        <v>1894</v>
      </c>
      <c r="D52" s="18">
        <f t="shared" si="7"/>
        <v>4101710</v>
      </c>
      <c r="E52" s="17" t="s">
        <v>72</v>
      </c>
      <c r="F52" s="19">
        <f t="shared" si="8"/>
        <v>0.20446818844099077</v>
      </c>
      <c r="G52" s="20">
        <f t="shared" si="9"/>
        <v>44</v>
      </c>
      <c r="H52" s="20">
        <f t="shared" si="10"/>
        <v>4669</v>
      </c>
      <c r="I52" s="20">
        <f t="shared" si="13"/>
        <v>41230</v>
      </c>
      <c r="J52" s="20" t="s">
        <v>1889</v>
      </c>
      <c r="K52" s="26" t="s">
        <v>1889</v>
      </c>
      <c r="L52" s="22" t="str">
        <f t="shared" si="11"/>
        <v>Yes</v>
      </c>
      <c r="M52" s="23">
        <f t="shared" si="12"/>
        <v>8.3704286684940944E-3</v>
      </c>
    </row>
    <row r="53" spans="1:13" x14ac:dyDescent="0.35">
      <c r="A53" s="17">
        <v>45</v>
      </c>
      <c r="B53" s="17" t="s">
        <v>104</v>
      </c>
      <c r="C53" s="17">
        <v>2113</v>
      </c>
      <c r="D53" s="18">
        <f t="shared" si="7"/>
        <v>4101020</v>
      </c>
      <c r="E53" s="17" t="s">
        <v>202</v>
      </c>
      <c r="F53" s="19">
        <f t="shared" si="8"/>
        <v>0.20444444444444446</v>
      </c>
      <c r="G53" s="20">
        <f t="shared" si="9"/>
        <v>45</v>
      </c>
      <c r="H53" s="20">
        <f t="shared" si="10"/>
        <v>254</v>
      </c>
      <c r="I53" s="20">
        <f t="shared" si="13"/>
        <v>41484</v>
      </c>
      <c r="J53" s="20" t="s">
        <v>1889</v>
      </c>
      <c r="K53" s="26" t="s">
        <v>1889</v>
      </c>
      <c r="L53" s="22" t="str">
        <f t="shared" si="11"/>
        <v/>
      </c>
      <c r="M53" s="23">
        <f t="shared" si="12"/>
        <v>4.553627932742557E-4</v>
      </c>
    </row>
    <row r="54" spans="1:13" x14ac:dyDescent="0.35">
      <c r="A54" s="17">
        <v>46</v>
      </c>
      <c r="B54" s="17" t="s">
        <v>48</v>
      </c>
      <c r="C54" s="17">
        <v>2057</v>
      </c>
      <c r="D54" s="18">
        <f t="shared" si="7"/>
        <v>4107020</v>
      </c>
      <c r="E54" s="17" t="s">
        <v>49</v>
      </c>
      <c r="F54" s="19">
        <f t="shared" si="8"/>
        <v>0.19979538146740719</v>
      </c>
      <c r="G54" s="20">
        <f t="shared" si="9"/>
        <v>46</v>
      </c>
      <c r="H54" s="20">
        <f t="shared" si="10"/>
        <v>6784</v>
      </c>
      <c r="I54" s="20">
        <f t="shared" si="13"/>
        <v>48268</v>
      </c>
      <c r="J54" s="20" t="s">
        <v>1889</v>
      </c>
      <c r="K54" s="26" t="s">
        <v>1889</v>
      </c>
      <c r="L54" s="22" t="str">
        <f t="shared" si="11"/>
        <v>Yes</v>
      </c>
      <c r="M54" s="23">
        <f t="shared" si="12"/>
        <v>1.2162130667608467E-2</v>
      </c>
    </row>
    <row r="55" spans="1:13" x14ac:dyDescent="0.35">
      <c r="A55" s="17">
        <v>47</v>
      </c>
      <c r="B55" s="17" t="s">
        <v>104</v>
      </c>
      <c r="C55" s="17">
        <v>2116</v>
      </c>
      <c r="D55" s="18">
        <f t="shared" si="7"/>
        <v>4100014</v>
      </c>
      <c r="E55" s="17" t="s">
        <v>152</v>
      </c>
      <c r="F55" s="19">
        <f t="shared" si="8"/>
        <v>0.19787234042553192</v>
      </c>
      <c r="G55" s="20">
        <f t="shared" si="9"/>
        <v>47</v>
      </c>
      <c r="H55" s="20">
        <f t="shared" si="10"/>
        <v>819</v>
      </c>
      <c r="I55" s="20">
        <f t="shared" si="13"/>
        <v>49087</v>
      </c>
      <c r="J55" s="20" t="s">
        <v>1889</v>
      </c>
      <c r="K55" s="26" t="s">
        <v>1889</v>
      </c>
      <c r="L55" s="22" t="str">
        <f t="shared" si="11"/>
        <v/>
      </c>
      <c r="M55" s="23">
        <f t="shared" si="12"/>
        <v>1.4682760932740763E-3</v>
      </c>
    </row>
    <row r="56" spans="1:13" x14ac:dyDescent="0.35">
      <c r="A56" s="17">
        <v>48</v>
      </c>
      <c r="B56" s="17" t="s">
        <v>58</v>
      </c>
      <c r="C56" s="17">
        <v>1993</v>
      </c>
      <c r="D56" s="18">
        <f t="shared" si="7"/>
        <v>4103960</v>
      </c>
      <c r="E56" s="17" t="s">
        <v>216</v>
      </c>
      <c r="F56" s="19">
        <f t="shared" si="8"/>
        <v>0.19767441860465115</v>
      </c>
      <c r="G56" s="20">
        <f t="shared" si="9"/>
        <v>48</v>
      </c>
      <c r="H56" s="20">
        <f t="shared" si="10"/>
        <v>206</v>
      </c>
      <c r="I56" s="20">
        <f t="shared" si="13"/>
        <v>49293</v>
      </c>
      <c r="J56" s="20" t="s">
        <v>1889</v>
      </c>
      <c r="K56" s="26" t="s">
        <v>1889</v>
      </c>
      <c r="L56" s="22" t="str">
        <f t="shared" si="11"/>
        <v/>
      </c>
      <c r="M56" s="23">
        <f t="shared" si="12"/>
        <v>3.6930998194683728E-4</v>
      </c>
    </row>
    <row r="57" spans="1:13" x14ac:dyDescent="0.35">
      <c r="A57" s="17">
        <v>49</v>
      </c>
      <c r="B57" s="17" t="s">
        <v>126</v>
      </c>
      <c r="C57" s="17">
        <v>1974</v>
      </c>
      <c r="D57" s="18">
        <f t="shared" si="7"/>
        <v>4102310</v>
      </c>
      <c r="E57" s="17" t="s">
        <v>127</v>
      </c>
      <c r="F57" s="19">
        <f t="shared" si="8"/>
        <v>0.19501557632398753</v>
      </c>
      <c r="G57" s="20">
        <f t="shared" si="9"/>
        <v>49</v>
      </c>
      <c r="H57" s="20">
        <f t="shared" si="10"/>
        <v>1405</v>
      </c>
      <c r="I57" s="20">
        <f t="shared" si="13"/>
        <v>50698</v>
      </c>
      <c r="J57" s="20" t="s">
        <v>1889</v>
      </c>
      <c r="K57" s="26" t="s">
        <v>1889</v>
      </c>
      <c r="L57" s="22" t="str">
        <f t="shared" si="11"/>
        <v>Yes</v>
      </c>
      <c r="M57" s="23">
        <f t="shared" si="12"/>
        <v>2.5188374982296428E-3</v>
      </c>
    </row>
    <row r="58" spans="1:13" x14ac:dyDescent="0.35">
      <c r="A58" s="17">
        <v>50</v>
      </c>
      <c r="B58" s="17" t="s">
        <v>58</v>
      </c>
      <c r="C58" s="17">
        <v>2001</v>
      </c>
      <c r="D58" s="18">
        <f t="shared" si="7"/>
        <v>4110410</v>
      </c>
      <c r="E58" s="17" t="s">
        <v>170</v>
      </c>
      <c r="F58" s="19">
        <f t="shared" si="8"/>
        <v>0.19444444444444445</v>
      </c>
      <c r="G58" s="20">
        <f t="shared" si="9"/>
        <v>50</v>
      </c>
      <c r="H58" s="20">
        <f t="shared" si="10"/>
        <v>568</v>
      </c>
      <c r="I58" s="20">
        <f t="shared" si="13"/>
        <v>51266</v>
      </c>
      <c r="J58" s="20" t="s">
        <v>1889</v>
      </c>
      <c r="K58" s="26" t="s">
        <v>1889</v>
      </c>
      <c r="L58" s="22" t="str">
        <f t="shared" si="11"/>
        <v/>
      </c>
      <c r="M58" s="23">
        <f t="shared" si="12"/>
        <v>1.0182916007077845E-3</v>
      </c>
    </row>
    <row r="59" spans="1:13" x14ac:dyDescent="0.35">
      <c r="A59" s="17">
        <v>51</v>
      </c>
      <c r="B59" s="17" t="s">
        <v>22</v>
      </c>
      <c r="C59" s="17">
        <v>2182</v>
      </c>
      <c r="D59" s="18">
        <f t="shared" si="7"/>
        <v>4110520</v>
      </c>
      <c r="E59" s="17" t="s">
        <v>39</v>
      </c>
      <c r="F59" s="19">
        <f t="shared" si="8"/>
        <v>0.19418882689660169</v>
      </c>
      <c r="G59" s="20">
        <f t="shared" si="9"/>
        <v>51</v>
      </c>
      <c r="H59" s="20">
        <f t="shared" si="10"/>
        <v>10443</v>
      </c>
      <c r="I59" s="20">
        <f t="shared" si="13"/>
        <v>61709</v>
      </c>
      <c r="J59" s="20" t="s">
        <v>1889</v>
      </c>
      <c r="K59" s="26" t="s">
        <v>1889</v>
      </c>
      <c r="L59" s="22" t="str">
        <f t="shared" si="11"/>
        <v>Yes</v>
      </c>
      <c r="M59" s="23">
        <f t="shared" si="12"/>
        <v>1.8721864764421465E-2</v>
      </c>
    </row>
    <row r="60" spans="1:13" x14ac:dyDescent="0.35">
      <c r="A60" s="17">
        <v>52</v>
      </c>
      <c r="B60" s="17" t="s">
        <v>22</v>
      </c>
      <c r="C60" s="17">
        <v>2185</v>
      </c>
      <c r="D60" s="18">
        <f t="shared" si="7"/>
        <v>4102800</v>
      </c>
      <c r="E60" s="17" t="s">
        <v>55</v>
      </c>
      <c r="F60" s="19">
        <f t="shared" si="8"/>
        <v>0.19405916288204247</v>
      </c>
      <c r="G60" s="20">
        <f t="shared" si="9"/>
        <v>52</v>
      </c>
      <c r="H60" s="20">
        <f t="shared" si="10"/>
        <v>5710</v>
      </c>
      <c r="I60" s="20">
        <f t="shared" si="13"/>
        <v>67419</v>
      </c>
      <c r="J60" s="20" t="s">
        <v>1889</v>
      </c>
      <c r="K60" s="26" t="s">
        <v>1889</v>
      </c>
      <c r="L60" s="22" t="str">
        <f t="shared" si="11"/>
        <v>Yes</v>
      </c>
      <c r="M60" s="23">
        <f t="shared" si="12"/>
        <v>1.0236699014157481E-2</v>
      </c>
    </row>
    <row r="61" spans="1:13" x14ac:dyDescent="0.35">
      <c r="A61" s="17">
        <v>53</v>
      </c>
      <c r="B61" s="17" t="s">
        <v>58</v>
      </c>
      <c r="C61" s="17">
        <v>1990</v>
      </c>
      <c r="D61" s="18">
        <f t="shared" si="7"/>
        <v>4109120</v>
      </c>
      <c r="E61" s="17" t="s">
        <v>169</v>
      </c>
      <c r="F61" s="19">
        <f t="shared" si="8"/>
        <v>0.19290465631929046</v>
      </c>
      <c r="G61" s="20">
        <f t="shared" si="9"/>
        <v>53</v>
      </c>
      <c r="H61" s="20">
        <f t="shared" si="10"/>
        <v>576</v>
      </c>
      <c r="I61" s="20">
        <f t="shared" si="13"/>
        <v>67995</v>
      </c>
      <c r="J61" s="20" t="s">
        <v>1889</v>
      </c>
      <c r="K61" s="26" t="s">
        <v>1889</v>
      </c>
      <c r="L61" s="22" t="str">
        <f t="shared" si="11"/>
        <v/>
      </c>
      <c r="M61" s="23">
        <f t="shared" si="12"/>
        <v>1.0326337359290209E-3</v>
      </c>
    </row>
    <row r="62" spans="1:13" x14ac:dyDescent="0.35">
      <c r="A62" s="17">
        <v>54</v>
      </c>
      <c r="B62" s="17" t="s">
        <v>31</v>
      </c>
      <c r="C62" s="17">
        <v>2096</v>
      </c>
      <c r="D62" s="18">
        <f t="shared" si="7"/>
        <v>4105100</v>
      </c>
      <c r="E62" s="17" t="s">
        <v>136</v>
      </c>
      <c r="F62" s="19">
        <f t="shared" si="8"/>
        <v>0.19243986254295534</v>
      </c>
      <c r="G62" s="20">
        <f t="shared" si="9"/>
        <v>54</v>
      </c>
      <c r="H62" s="20">
        <f t="shared" si="10"/>
        <v>1222</v>
      </c>
      <c r="I62" s="20">
        <f t="shared" si="13"/>
        <v>69217</v>
      </c>
      <c r="J62" s="20" t="s">
        <v>1889</v>
      </c>
      <c r="K62" s="26" t="s">
        <v>1889</v>
      </c>
      <c r="L62" s="22" t="str">
        <f t="shared" si="11"/>
        <v>Yes</v>
      </c>
      <c r="M62" s="23">
        <f t="shared" si="12"/>
        <v>2.19076115504386E-3</v>
      </c>
    </row>
    <row r="63" spans="1:13" x14ac:dyDescent="0.35">
      <c r="A63" s="17">
        <v>55</v>
      </c>
      <c r="B63" s="17" t="s">
        <v>104</v>
      </c>
      <c r="C63" s="17">
        <v>2109</v>
      </c>
      <c r="D63" s="18">
        <f t="shared" si="7"/>
        <v>4106960</v>
      </c>
      <c r="E63" s="17" t="s">
        <v>260</v>
      </c>
      <c r="F63" s="19">
        <f t="shared" si="8"/>
        <v>0.19047619047619047</v>
      </c>
      <c r="G63" s="20">
        <f t="shared" si="9"/>
        <v>55</v>
      </c>
      <c r="H63" s="20">
        <f t="shared" si="10"/>
        <v>7</v>
      </c>
      <c r="I63" s="20">
        <f t="shared" si="13"/>
        <v>69224</v>
      </c>
      <c r="J63" s="20" t="s">
        <v>1889</v>
      </c>
      <c r="K63" s="26" t="s">
        <v>1889</v>
      </c>
      <c r="L63" s="22" t="str">
        <f t="shared" si="11"/>
        <v/>
      </c>
      <c r="M63" s="23">
        <f t="shared" si="12"/>
        <v>1.2549368318581849E-5</v>
      </c>
    </row>
    <row r="64" spans="1:13" x14ac:dyDescent="0.35">
      <c r="A64" s="17">
        <v>56</v>
      </c>
      <c r="B64" s="17" t="s">
        <v>67</v>
      </c>
      <c r="C64" s="17">
        <v>2097</v>
      </c>
      <c r="D64" s="18">
        <f t="shared" si="7"/>
        <v>4107500</v>
      </c>
      <c r="E64" s="17" t="s">
        <v>68</v>
      </c>
      <c r="F64" s="19">
        <f t="shared" si="8"/>
        <v>0.18357487922705315</v>
      </c>
      <c r="G64" s="20">
        <f t="shared" si="9"/>
        <v>56</v>
      </c>
      <c r="H64" s="20">
        <f t="shared" si="10"/>
        <v>5004</v>
      </c>
      <c r="I64" s="20">
        <f t="shared" si="13"/>
        <v>74228</v>
      </c>
      <c r="J64" s="20" t="s">
        <v>1889</v>
      </c>
      <c r="K64" s="26" t="s">
        <v>1889</v>
      </c>
      <c r="L64" s="22" t="str">
        <f t="shared" si="11"/>
        <v>Yes</v>
      </c>
      <c r="M64" s="23">
        <f t="shared" si="12"/>
        <v>8.9710055808833681E-3</v>
      </c>
    </row>
    <row r="65" spans="1:13" x14ac:dyDescent="0.35">
      <c r="A65" s="17">
        <v>57</v>
      </c>
      <c r="B65" s="17" t="s">
        <v>35</v>
      </c>
      <c r="C65" s="17">
        <v>2046</v>
      </c>
      <c r="D65" s="18">
        <f t="shared" si="7"/>
        <v>4102580</v>
      </c>
      <c r="E65" s="17" t="s">
        <v>209</v>
      </c>
      <c r="F65" s="19">
        <f t="shared" si="8"/>
        <v>0.18324607329842932</v>
      </c>
      <c r="G65" s="20">
        <f t="shared" si="9"/>
        <v>57</v>
      </c>
      <c r="H65" s="20">
        <f t="shared" si="10"/>
        <v>232</v>
      </c>
      <c r="I65" s="20">
        <f t="shared" si="13"/>
        <v>74460</v>
      </c>
      <c r="J65" s="20" t="s">
        <v>1889</v>
      </c>
      <c r="K65" s="26" t="s">
        <v>1889</v>
      </c>
      <c r="L65" s="22" t="str">
        <f t="shared" si="11"/>
        <v/>
      </c>
      <c r="M65" s="23">
        <f t="shared" si="12"/>
        <v>4.1592192141585559E-4</v>
      </c>
    </row>
    <row r="66" spans="1:13" x14ac:dyDescent="0.35">
      <c r="A66" s="17">
        <v>58</v>
      </c>
      <c r="B66" s="17" t="s">
        <v>139</v>
      </c>
      <c r="C66" s="17">
        <v>2018</v>
      </c>
      <c r="D66" s="18">
        <f t="shared" si="7"/>
        <v>4111910</v>
      </c>
      <c r="E66" s="17" t="s">
        <v>265</v>
      </c>
      <c r="F66" s="19">
        <f t="shared" si="8"/>
        <v>0.18181818181818182</v>
      </c>
      <c r="G66" s="20">
        <f t="shared" si="9"/>
        <v>58</v>
      </c>
      <c r="H66" s="20">
        <f t="shared" si="10"/>
        <v>2</v>
      </c>
      <c r="I66" s="20">
        <f t="shared" si="13"/>
        <v>74462</v>
      </c>
      <c r="J66" s="20" t="s">
        <v>1889</v>
      </c>
      <c r="K66" s="26" t="s">
        <v>1889</v>
      </c>
      <c r="L66" s="22" t="str">
        <f t="shared" si="11"/>
        <v/>
      </c>
      <c r="M66" s="23">
        <f t="shared" si="12"/>
        <v>3.5855338053091E-6</v>
      </c>
    </row>
    <row r="67" spans="1:13" x14ac:dyDescent="0.35">
      <c r="A67" s="17">
        <v>59</v>
      </c>
      <c r="B67" s="17" t="s">
        <v>60</v>
      </c>
      <c r="C67" s="17">
        <v>2205</v>
      </c>
      <c r="D67" s="18">
        <f t="shared" si="7"/>
        <v>4108160</v>
      </c>
      <c r="E67" s="17" t="s">
        <v>120</v>
      </c>
      <c r="F67" s="19">
        <f t="shared" si="8"/>
        <v>0.18088737201365188</v>
      </c>
      <c r="G67" s="20">
        <f t="shared" si="9"/>
        <v>59</v>
      </c>
      <c r="H67" s="20">
        <f t="shared" si="10"/>
        <v>1609</v>
      </c>
      <c r="I67" s="20">
        <f t="shared" si="13"/>
        <v>76071</v>
      </c>
      <c r="J67" s="20" t="s">
        <v>1889</v>
      </c>
      <c r="K67" s="26" t="s">
        <v>1889</v>
      </c>
      <c r="L67" s="22" t="str">
        <f t="shared" si="11"/>
        <v>Yes</v>
      </c>
      <c r="M67" s="23">
        <f t="shared" si="12"/>
        <v>2.884561946371171E-3</v>
      </c>
    </row>
    <row r="68" spans="1:13" x14ac:dyDescent="0.35">
      <c r="A68" s="17">
        <v>60</v>
      </c>
      <c r="B68" s="17" t="s">
        <v>24</v>
      </c>
      <c r="C68" s="17">
        <v>2146</v>
      </c>
      <c r="D68" s="18">
        <f t="shared" si="7"/>
        <v>4113530</v>
      </c>
      <c r="E68" s="17" t="s">
        <v>64</v>
      </c>
      <c r="F68" s="19">
        <f t="shared" si="8"/>
        <v>0.17946127946127946</v>
      </c>
      <c r="G68" s="20">
        <f t="shared" si="9"/>
        <v>60</v>
      </c>
      <c r="H68" s="20">
        <f t="shared" si="10"/>
        <v>5363</v>
      </c>
      <c r="I68" s="20">
        <f t="shared" si="13"/>
        <v>81434</v>
      </c>
      <c r="J68" s="20" t="s">
        <v>1889</v>
      </c>
      <c r="K68" s="26" t="s">
        <v>1889</v>
      </c>
      <c r="L68" s="22" t="str">
        <f t="shared" si="11"/>
        <v>Yes</v>
      </c>
      <c r="M68" s="23">
        <f t="shared" si="12"/>
        <v>9.6146088989363509E-3</v>
      </c>
    </row>
    <row r="69" spans="1:13" x14ac:dyDescent="0.35">
      <c r="A69" s="17">
        <v>61</v>
      </c>
      <c r="B69" s="17" t="s">
        <v>35</v>
      </c>
      <c r="C69" s="17">
        <v>2041</v>
      </c>
      <c r="D69" s="18">
        <f t="shared" si="7"/>
        <v>4101560</v>
      </c>
      <c r="E69" s="17" t="s">
        <v>100</v>
      </c>
      <c r="F69" s="19">
        <f t="shared" si="8"/>
        <v>0.17844690966719493</v>
      </c>
      <c r="G69" s="20">
        <f t="shared" si="9"/>
        <v>61</v>
      </c>
      <c r="H69" s="20">
        <f t="shared" si="10"/>
        <v>2551</v>
      </c>
      <c r="I69" s="20">
        <f t="shared" si="13"/>
        <v>83985</v>
      </c>
      <c r="J69" s="20" t="s">
        <v>1889</v>
      </c>
      <c r="K69" s="26" t="s">
        <v>1889</v>
      </c>
      <c r="L69" s="22" t="str">
        <f t="shared" si="11"/>
        <v>Yes</v>
      </c>
      <c r="M69" s="23">
        <f t="shared" si="12"/>
        <v>4.5733483686717568E-3</v>
      </c>
    </row>
    <row r="70" spans="1:13" x14ac:dyDescent="0.35">
      <c r="A70" s="17">
        <v>62</v>
      </c>
      <c r="B70" s="17" t="s">
        <v>157</v>
      </c>
      <c r="C70" s="17">
        <v>2060</v>
      </c>
      <c r="D70" s="18">
        <f t="shared" si="7"/>
        <v>4109430</v>
      </c>
      <c r="E70" s="17" t="s">
        <v>219</v>
      </c>
      <c r="F70" s="19">
        <f t="shared" si="8"/>
        <v>0.17808219178082191</v>
      </c>
      <c r="G70" s="20">
        <f t="shared" si="9"/>
        <v>62</v>
      </c>
      <c r="H70" s="20">
        <f t="shared" si="10"/>
        <v>194</v>
      </c>
      <c r="I70" s="20">
        <f t="shared" si="13"/>
        <v>84179</v>
      </c>
      <c r="J70" s="20" t="s">
        <v>1889</v>
      </c>
      <c r="K70" s="26" t="s">
        <v>1889</v>
      </c>
      <c r="L70" s="22" t="str">
        <f t="shared" si="11"/>
        <v/>
      </c>
      <c r="M70" s="23">
        <f t="shared" si="12"/>
        <v>3.477967791149827E-4</v>
      </c>
    </row>
    <row r="71" spans="1:13" x14ac:dyDescent="0.35">
      <c r="A71" s="17">
        <v>63</v>
      </c>
      <c r="B71" s="17" t="s">
        <v>210</v>
      </c>
      <c r="C71" s="17">
        <v>2195</v>
      </c>
      <c r="D71" s="18">
        <f t="shared" si="7"/>
        <v>4111250</v>
      </c>
      <c r="E71" s="17" t="s">
        <v>211</v>
      </c>
      <c r="F71" s="19">
        <f t="shared" si="8"/>
        <v>0.17741935483870969</v>
      </c>
      <c r="G71" s="20">
        <f t="shared" si="9"/>
        <v>63</v>
      </c>
      <c r="H71" s="20">
        <f t="shared" si="10"/>
        <v>230</v>
      </c>
      <c r="I71" s="20">
        <f t="shared" si="13"/>
        <v>84409</v>
      </c>
      <c r="J71" s="20" t="s">
        <v>1889</v>
      </c>
      <c r="K71" s="26" t="s">
        <v>1889</v>
      </c>
      <c r="L71" s="22" t="str">
        <f t="shared" si="11"/>
        <v/>
      </c>
      <c r="M71" s="23">
        <f t="shared" si="12"/>
        <v>4.1233638761054649E-4</v>
      </c>
    </row>
    <row r="72" spans="1:13" x14ac:dyDescent="0.35">
      <c r="A72" s="17">
        <v>64</v>
      </c>
      <c r="B72" s="17" t="s">
        <v>132</v>
      </c>
      <c r="C72" s="17">
        <v>2249</v>
      </c>
      <c r="D72" s="18">
        <f t="shared" si="7"/>
        <v>4108280</v>
      </c>
      <c r="E72" s="17" t="s">
        <v>134</v>
      </c>
      <c r="F72" s="19">
        <f t="shared" si="8"/>
        <v>0.17647058823529413</v>
      </c>
      <c r="G72" s="20">
        <f t="shared" si="9"/>
        <v>64</v>
      </c>
      <c r="H72" s="20">
        <f t="shared" si="10"/>
        <v>1285</v>
      </c>
      <c r="I72" s="20">
        <f t="shared" si="13"/>
        <v>85694</v>
      </c>
      <c r="J72" s="20" t="s">
        <v>1889</v>
      </c>
      <c r="K72" s="26" t="s">
        <v>1889</v>
      </c>
      <c r="L72" s="22" t="str">
        <f t="shared" si="11"/>
        <v>Yes</v>
      </c>
      <c r="M72" s="23">
        <f t="shared" si="12"/>
        <v>2.3037054699110967E-3</v>
      </c>
    </row>
    <row r="73" spans="1:13" x14ac:dyDescent="0.35">
      <c r="A73" s="17">
        <v>65</v>
      </c>
      <c r="B73" s="17" t="s">
        <v>93</v>
      </c>
      <c r="C73" s="17">
        <v>2225</v>
      </c>
      <c r="D73" s="18">
        <f t="shared" ref="D73:D104" si="14">IF(ISNA(VLOOKUP($C73,POVRT,7,FALSE)),0,VLOOKUP($C73,POVRT,7,FALSE))</f>
        <v>4100021</v>
      </c>
      <c r="E73" s="17" t="s">
        <v>207</v>
      </c>
      <c r="F73" s="19">
        <f t="shared" ref="F73:F104" si="15">IF(ISNA(VLOOKUP($C73,POVRT,5,FALSE)),0,VLOOKUP($C73,POVRT,5,FALSE))</f>
        <v>0.17460317460317459</v>
      </c>
      <c r="G73" s="20">
        <f t="shared" ref="G73:G104" si="16">IF(ISNA(VLOOKUP($C73,POVRT,6,FALSE)),0,VLOOKUP($C73,POVRT,6,FALSE))</f>
        <v>65</v>
      </c>
      <c r="H73" s="20">
        <f t="shared" ref="H73:H104" si="17">IF(ISNA(VLOOKUP($C73,FallMem,4,FALSE)),0,VLOOKUP($C73,FallMem,4,FALSE))</f>
        <v>237</v>
      </c>
      <c r="I73" s="20">
        <f t="shared" si="13"/>
        <v>85931</v>
      </c>
      <c r="J73" s="20" t="s">
        <v>1889</v>
      </c>
      <c r="K73" s="26" t="s">
        <v>1889</v>
      </c>
      <c r="L73" s="22" t="str">
        <f t="shared" ref="L73:L104" si="18">IF(H73&gt;1000,"Yes","")</f>
        <v/>
      </c>
      <c r="M73" s="23">
        <f t="shared" ref="M73:M104" si="19">H73/$H$7</f>
        <v>4.2488575592912833E-4</v>
      </c>
    </row>
    <row r="74" spans="1:13" x14ac:dyDescent="0.35">
      <c r="A74" s="17">
        <v>66</v>
      </c>
      <c r="B74" s="17" t="s">
        <v>35</v>
      </c>
      <c r="C74" s="17">
        <v>2044</v>
      </c>
      <c r="D74" s="18">
        <f t="shared" si="14"/>
        <v>4110680</v>
      </c>
      <c r="E74" s="17" t="s">
        <v>143</v>
      </c>
      <c r="F74" s="19">
        <f t="shared" si="15"/>
        <v>0.17402164862614489</v>
      </c>
      <c r="G74" s="20">
        <f t="shared" si="16"/>
        <v>66</v>
      </c>
      <c r="H74" s="20">
        <f t="shared" si="17"/>
        <v>1070</v>
      </c>
      <c r="I74" s="20">
        <f t="shared" ref="I74:I105" si="20">I73+H74</f>
        <v>87001</v>
      </c>
      <c r="J74" s="20" t="s">
        <v>1889</v>
      </c>
      <c r="K74" s="26" t="s">
        <v>1889</v>
      </c>
      <c r="L74" s="22" t="str">
        <f t="shared" si="18"/>
        <v>Yes</v>
      </c>
      <c r="M74" s="23">
        <f t="shared" si="19"/>
        <v>1.9182605858403684E-3</v>
      </c>
    </row>
    <row r="75" spans="1:13" x14ac:dyDescent="0.35">
      <c r="A75" s="17">
        <v>67</v>
      </c>
      <c r="B75" s="17" t="s">
        <v>58</v>
      </c>
      <c r="C75" s="17">
        <v>1994</v>
      </c>
      <c r="D75" s="18">
        <f t="shared" si="14"/>
        <v>4111610</v>
      </c>
      <c r="E75" s="17" t="s">
        <v>128</v>
      </c>
      <c r="F75" s="19">
        <f t="shared" si="15"/>
        <v>0.17393589069889648</v>
      </c>
      <c r="G75" s="20">
        <f t="shared" si="16"/>
        <v>67</v>
      </c>
      <c r="H75" s="20">
        <f t="shared" si="17"/>
        <v>1383</v>
      </c>
      <c r="I75" s="20">
        <f t="shared" si="20"/>
        <v>88384</v>
      </c>
      <c r="J75" s="20" t="s">
        <v>1889</v>
      </c>
      <c r="K75" s="26" t="s">
        <v>1889</v>
      </c>
      <c r="L75" s="22" t="str">
        <f t="shared" si="18"/>
        <v>Yes</v>
      </c>
      <c r="M75" s="23">
        <f t="shared" si="19"/>
        <v>2.4793966263712427E-3</v>
      </c>
    </row>
    <row r="76" spans="1:13" x14ac:dyDescent="0.35">
      <c r="A76" s="17">
        <v>68</v>
      </c>
      <c r="B76" s="17" t="s">
        <v>62</v>
      </c>
      <c r="C76" s="17">
        <v>1964</v>
      </c>
      <c r="D76" s="18">
        <f t="shared" si="14"/>
        <v>4103390</v>
      </c>
      <c r="E76" s="17" t="s">
        <v>131</v>
      </c>
      <c r="F76" s="19">
        <f t="shared" si="15"/>
        <v>0.17374517374517376</v>
      </c>
      <c r="G76" s="20">
        <f t="shared" si="16"/>
        <v>68</v>
      </c>
      <c r="H76" s="20">
        <f t="shared" si="17"/>
        <v>1322</v>
      </c>
      <c r="I76" s="20">
        <f t="shared" si="20"/>
        <v>89706</v>
      </c>
      <c r="J76" s="20" t="s">
        <v>1889</v>
      </c>
      <c r="K76" s="26" t="s">
        <v>1889</v>
      </c>
      <c r="L76" s="22" t="str">
        <f t="shared" si="18"/>
        <v>Yes</v>
      </c>
      <c r="M76" s="23">
        <f t="shared" si="19"/>
        <v>2.3700378453093149E-3</v>
      </c>
    </row>
    <row r="77" spans="1:13" x14ac:dyDescent="0.35">
      <c r="A77" s="17">
        <v>69</v>
      </c>
      <c r="B77" s="17" t="s">
        <v>35</v>
      </c>
      <c r="C77" s="17">
        <v>2043</v>
      </c>
      <c r="D77" s="18">
        <f t="shared" si="14"/>
        <v>4104500</v>
      </c>
      <c r="E77" s="17" t="s">
        <v>77</v>
      </c>
      <c r="F77" s="19">
        <f t="shared" si="15"/>
        <v>0.17169554214522095</v>
      </c>
      <c r="G77" s="20">
        <f t="shared" si="16"/>
        <v>69</v>
      </c>
      <c r="H77" s="20">
        <f t="shared" si="17"/>
        <v>3998</v>
      </c>
      <c r="I77" s="20">
        <f t="shared" si="20"/>
        <v>93704</v>
      </c>
      <c r="J77" s="20" t="s">
        <v>1889</v>
      </c>
      <c r="K77" s="26" t="s">
        <v>1889</v>
      </c>
      <c r="L77" s="22" t="str">
        <f t="shared" si="18"/>
        <v>Yes</v>
      </c>
      <c r="M77" s="23">
        <f t="shared" si="19"/>
        <v>7.1674820768128904E-3</v>
      </c>
    </row>
    <row r="78" spans="1:13" x14ac:dyDescent="0.35">
      <c r="A78" s="17">
        <v>70</v>
      </c>
      <c r="B78" s="17" t="s">
        <v>62</v>
      </c>
      <c r="C78" s="17">
        <v>1968</v>
      </c>
      <c r="D78" s="18">
        <f t="shared" si="14"/>
        <v>4100640</v>
      </c>
      <c r="E78" s="17" t="s">
        <v>180</v>
      </c>
      <c r="F78" s="19">
        <f t="shared" si="15"/>
        <v>0.17060367454068243</v>
      </c>
      <c r="G78" s="20">
        <f t="shared" si="16"/>
        <v>70</v>
      </c>
      <c r="H78" s="20">
        <f t="shared" si="17"/>
        <v>496</v>
      </c>
      <c r="I78" s="20">
        <f t="shared" si="20"/>
        <v>94200</v>
      </c>
      <c r="J78" s="20" t="s">
        <v>1889</v>
      </c>
      <c r="K78" s="26" t="s">
        <v>1889</v>
      </c>
      <c r="L78" s="22" t="str">
        <f t="shared" si="18"/>
        <v/>
      </c>
      <c r="M78" s="23">
        <f t="shared" si="19"/>
        <v>8.8921238371665677E-4</v>
      </c>
    </row>
    <row r="79" spans="1:13" x14ac:dyDescent="0.35">
      <c r="A79" s="17">
        <v>71</v>
      </c>
      <c r="B79" s="17" t="s">
        <v>62</v>
      </c>
      <c r="C79" s="17">
        <v>1969</v>
      </c>
      <c r="D79" s="18">
        <f t="shared" si="14"/>
        <v>4101800</v>
      </c>
      <c r="E79" s="17" t="s">
        <v>166</v>
      </c>
      <c r="F79" s="19">
        <f t="shared" si="15"/>
        <v>0.1690694626474443</v>
      </c>
      <c r="G79" s="20">
        <f t="shared" si="16"/>
        <v>71</v>
      </c>
      <c r="H79" s="20">
        <f t="shared" si="17"/>
        <v>634</v>
      </c>
      <c r="I79" s="20">
        <f t="shared" si="20"/>
        <v>94834</v>
      </c>
      <c r="J79" s="20" t="s">
        <v>1889</v>
      </c>
      <c r="K79" s="26" t="s">
        <v>1889</v>
      </c>
      <c r="L79" s="22" t="str">
        <f t="shared" si="18"/>
        <v/>
      </c>
      <c r="M79" s="23">
        <f t="shared" si="19"/>
        <v>1.1366142162829848E-3</v>
      </c>
    </row>
    <row r="80" spans="1:13" x14ac:dyDescent="0.35">
      <c r="A80" s="17">
        <v>72</v>
      </c>
      <c r="B80" s="17" t="s">
        <v>56</v>
      </c>
      <c r="C80" s="17">
        <v>2054</v>
      </c>
      <c r="D80" s="18">
        <f t="shared" si="14"/>
        <v>4105910</v>
      </c>
      <c r="E80" s="17" t="s">
        <v>57</v>
      </c>
      <c r="F80" s="19">
        <f t="shared" si="15"/>
        <v>0.16802297750119674</v>
      </c>
      <c r="G80" s="20">
        <f t="shared" si="16"/>
        <v>72</v>
      </c>
      <c r="H80" s="20">
        <f t="shared" si="17"/>
        <v>5687</v>
      </c>
      <c r="I80" s="20">
        <f t="shared" si="20"/>
        <v>100521</v>
      </c>
      <c r="J80" s="20" t="s">
        <v>1889</v>
      </c>
      <c r="K80" s="26" t="s">
        <v>1889</v>
      </c>
      <c r="L80" s="22" t="str">
        <f t="shared" si="18"/>
        <v>Yes</v>
      </c>
      <c r="M80" s="23">
        <f t="shared" si="19"/>
        <v>1.0195465375396425E-2</v>
      </c>
    </row>
    <row r="81" spans="1:13" x14ac:dyDescent="0.35">
      <c r="A81" s="17">
        <v>73</v>
      </c>
      <c r="B81" s="17" t="s">
        <v>43</v>
      </c>
      <c r="C81" s="17">
        <v>2102</v>
      </c>
      <c r="D81" s="18">
        <f t="shared" si="14"/>
        <v>4111970</v>
      </c>
      <c r="E81" s="17" t="s">
        <v>108</v>
      </c>
      <c r="F81" s="19">
        <f t="shared" si="15"/>
        <v>0.16741911211437172</v>
      </c>
      <c r="G81" s="20">
        <f t="shared" si="16"/>
        <v>73</v>
      </c>
      <c r="H81" s="20">
        <f t="shared" si="17"/>
        <v>2132</v>
      </c>
      <c r="I81" s="20">
        <f t="shared" si="20"/>
        <v>102653</v>
      </c>
      <c r="J81" s="20" t="s">
        <v>1889</v>
      </c>
      <c r="K81" s="26" t="s">
        <v>1889</v>
      </c>
      <c r="L81" s="22" t="str">
        <f t="shared" si="18"/>
        <v>Yes</v>
      </c>
      <c r="M81" s="23">
        <f t="shared" si="19"/>
        <v>3.8221790364595006E-3</v>
      </c>
    </row>
    <row r="82" spans="1:13" x14ac:dyDescent="0.35">
      <c r="A82" s="17">
        <v>74</v>
      </c>
      <c r="B82" s="17" t="s">
        <v>95</v>
      </c>
      <c r="C82" s="17">
        <v>2050</v>
      </c>
      <c r="D82" s="18">
        <f t="shared" si="14"/>
        <v>4103840</v>
      </c>
      <c r="E82" s="17" t="s">
        <v>165</v>
      </c>
      <c r="F82" s="19">
        <f t="shared" si="15"/>
        <v>0.16715542521994134</v>
      </c>
      <c r="G82" s="20">
        <f t="shared" si="16"/>
        <v>74</v>
      </c>
      <c r="H82" s="20">
        <f t="shared" si="17"/>
        <v>646</v>
      </c>
      <c r="I82" s="20">
        <f t="shared" si="20"/>
        <v>103299</v>
      </c>
      <c r="J82" s="20" t="s">
        <v>1889</v>
      </c>
      <c r="K82" s="26" t="s">
        <v>1889</v>
      </c>
      <c r="L82" s="22" t="str">
        <f t="shared" si="18"/>
        <v/>
      </c>
      <c r="M82" s="23">
        <f t="shared" si="19"/>
        <v>1.1581274191148393E-3</v>
      </c>
    </row>
    <row r="83" spans="1:13" x14ac:dyDescent="0.35">
      <c r="A83" s="17">
        <v>75</v>
      </c>
      <c r="B83" s="17" t="s">
        <v>35</v>
      </c>
      <c r="C83" s="17">
        <v>2039</v>
      </c>
      <c r="D83" s="18">
        <f t="shared" si="14"/>
        <v>4109630</v>
      </c>
      <c r="E83" s="17" t="s">
        <v>103</v>
      </c>
      <c r="F83" s="19">
        <f t="shared" si="15"/>
        <v>0.16666666666666666</v>
      </c>
      <c r="G83" s="20">
        <f t="shared" si="16"/>
        <v>75</v>
      </c>
      <c r="H83" s="20">
        <f t="shared" si="17"/>
        <v>2394</v>
      </c>
      <c r="I83" s="20">
        <f t="shared" si="20"/>
        <v>105693</v>
      </c>
      <c r="J83" s="20" t="s">
        <v>1889</v>
      </c>
      <c r="K83" s="26" t="s">
        <v>1889</v>
      </c>
      <c r="L83" s="22" t="str">
        <f t="shared" si="18"/>
        <v>Yes</v>
      </c>
      <c r="M83" s="23">
        <f t="shared" si="19"/>
        <v>4.2918839649549925E-3</v>
      </c>
    </row>
    <row r="84" spans="1:13" x14ac:dyDescent="0.35">
      <c r="A84" s="17">
        <v>76</v>
      </c>
      <c r="B84" s="17" t="s">
        <v>172</v>
      </c>
      <c r="C84" s="17">
        <v>2010</v>
      </c>
      <c r="D84" s="18">
        <f t="shared" si="14"/>
        <v>4108460</v>
      </c>
      <c r="E84" s="17" t="s">
        <v>242</v>
      </c>
      <c r="F84" s="19">
        <f t="shared" si="15"/>
        <v>0.16417910447761194</v>
      </c>
      <c r="G84" s="20">
        <f t="shared" si="16"/>
        <v>76</v>
      </c>
      <c r="H84" s="20">
        <f t="shared" si="17"/>
        <v>51</v>
      </c>
      <c r="I84" s="20">
        <f t="shared" si="20"/>
        <v>105744</v>
      </c>
      <c r="J84" s="20" t="s">
        <v>1889</v>
      </c>
      <c r="K84" s="26" t="s">
        <v>1889</v>
      </c>
      <c r="L84" s="22" t="str">
        <f t="shared" si="18"/>
        <v/>
      </c>
      <c r="M84" s="23">
        <f t="shared" si="19"/>
        <v>9.1431112035382042E-5</v>
      </c>
    </row>
    <row r="85" spans="1:13" x14ac:dyDescent="0.35">
      <c r="A85" s="17">
        <v>77</v>
      </c>
      <c r="B85" s="17" t="s">
        <v>35</v>
      </c>
      <c r="C85" s="17">
        <v>2048</v>
      </c>
      <c r="D85" s="18">
        <f t="shared" si="14"/>
        <v>4108040</v>
      </c>
      <c r="E85" s="17" t="s">
        <v>36</v>
      </c>
      <c r="F85" s="19">
        <f t="shared" si="15"/>
        <v>0.16322918793819347</v>
      </c>
      <c r="G85" s="20">
        <f t="shared" si="16"/>
        <v>77</v>
      </c>
      <c r="H85" s="20">
        <f t="shared" si="17"/>
        <v>13940</v>
      </c>
      <c r="I85" s="20">
        <f t="shared" si="20"/>
        <v>119684</v>
      </c>
      <c r="J85" s="20" t="s">
        <v>1889</v>
      </c>
      <c r="K85" s="26" t="s">
        <v>1889</v>
      </c>
      <c r="L85" s="22" t="str">
        <f t="shared" si="18"/>
        <v>Yes</v>
      </c>
      <c r="M85" s="23">
        <f t="shared" si="19"/>
        <v>2.4991170623004426E-2</v>
      </c>
    </row>
    <row r="86" spans="1:13" x14ac:dyDescent="0.35">
      <c r="A86" s="17">
        <v>78</v>
      </c>
      <c r="B86" s="17" t="s">
        <v>58</v>
      </c>
      <c r="C86" s="17">
        <v>1997</v>
      </c>
      <c r="D86" s="18">
        <f t="shared" si="14"/>
        <v>4113650</v>
      </c>
      <c r="E86" s="17" t="s">
        <v>205</v>
      </c>
      <c r="F86" s="19">
        <f t="shared" si="15"/>
        <v>0.16315789473684211</v>
      </c>
      <c r="G86" s="20">
        <f t="shared" si="16"/>
        <v>78</v>
      </c>
      <c r="H86" s="20">
        <f t="shared" si="17"/>
        <v>248</v>
      </c>
      <c r="I86" s="20">
        <f t="shared" si="20"/>
        <v>119932</v>
      </c>
      <c r="J86" s="20" t="s">
        <v>1889</v>
      </c>
      <c r="K86" s="21"/>
      <c r="L86" s="22" t="str">
        <f t="shared" si="18"/>
        <v/>
      </c>
      <c r="M86" s="23">
        <f t="shared" si="19"/>
        <v>4.4460619185832838E-4</v>
      </c>
    </row>
    <row r="87" spans="1:13" x14ac:dyDescent="0.35">
      <c r="A87" s="17">
        <v>79</v>
      </c>
      <c r="B87" s="17" t="s">
        <v>113</v>
      </c>
      <c r="C87" s="17">
        <v>2212</v>
      </c>
      <c r="D87" s="18">
        <f t="shared" si="14"/>
        <v>4107200</v>
      </c>
      <c r="E87" s="17" t="s">
        <v>114</v>
      </c>
      <c r="F87" s="19">
        <f t="shared" si="15"/>
        <v>0.16131386861313868</v>
      </c>
      <c r="G87" s="20">
        <f t="shared" si="16"/>
        <v>79</v>
      </c>
      <c r="H87" s="20">
        <f t="shared" si="17"/>
        <v>1979</v>
      </c>
      <c r="I87" s="20">
        <f t="shared" si="20"/>
        <v>121911</v>
      </c>
      <c r="J87" s="20" t="s">
        <v>1889</v>
      </c>
      <c r="K87" s="21"/>
      <c r="L87" s="22" t="str">
        <f t="shared" si="18"/>
        <v>Yes</v>
      </c>
      <c r="M87" s="23">
        <f t="shared" si="19"/>
        <v>3.5478857003533545E-3</v>
      </c>
    </row>
    <row r="88" spans="1:13" x14ac:dyDescent="0.35">
      <c r="A88" s="17">
        <v>80</v>
      </c>
      <c r="B88" s="17" t="s">
        <v>187</v>
      </c>
      <c r="C88" s="17">
        <v>2221</v>
      </c>
      <c r="D88" s="18">
        <f t="shared" si="14"/>
        <v>4105080</v>
      </c>
      <c r="E88" s="17" t="s">
        <v>188</v>
      </c>
      <c r="F88" s="19">
        <f t="shared" si="15"/>
        <v>0.16052060737527116</v>
      </c>
      <c r="G88" s="20">
        <f t="shared" si="16"/>
        <v>80</v>
      </c>
      <c r="H88" s="20">
        <f t="shared" si="17"/>
        <v>373</v>
      </c>
      <c r="I88" s="20">
        <f t="shared" si="20"/>
        <v>122284</v>
      </c>
      <c r="J88" s="20" t="s">
        <v>1889</v>
      </c>
      <c r="K88" s="21"/>
      <c r="L88" s="22" t="str">
        <f t="shared" si="18"/>
        <v/>
      </c>
      <c r="M88" s="23">
        <f t="shared" si="19"/>
        <v>6.6870205469014713E-4</v>
      </c>
    </row>
    <row r="89" spans="1:13" x14ac:dyDescent="0.35">
      <c r="A89" s="17">
        <v>81</v>
      </c>
      <c r="B89" s="17" t="s">
        <v>62</v>
      </c>
      <c r="C89" s="17">
        <v>1966</v>
      </c>
      <c r="D89" s="18">
        <f t="shared" si="14"/>
        <v>4108820</v>
      </c>
      <c r="E89" s="17" t="s">
        <v>63</v>
      </c>
      <c r="F89" s="19">
        <f t="shared" si="15"/>
        <v>0.15796703296703296</v>
      </c>
      <c r="G89" s="20">
        <f t="shared" si="16"/>
        <v>81</v>
      </c>
      <c r="H89" s="20">
        <f t="shared" si="17"/>
        <v>5404</v>
      </c>
      <c r="I89" s="20">
        <f t="shared" si="20"/>
        <v>127688</v>
      </c>
      <c r="J89" s="20" t="s">
        <v>1889</v>
      </c>
      <c r="K89" s="21"/>
      <c r="L89" s="22" t="str">
        <f t="shared" si="18"/>
        <v>Yes</v>
      </c>
      <c r="M89" s="23">
        <f t="shared" si="19"/>
        <v>9.6881123419451879E-3</v>
      </c>
    </row>
    <row r="90" spans="1:13" x14ac:dyDescent="0.35">
      <c r="A90" s="17">
        <v>82</v>
      </c>
      <c r="B90" s="17" t="s">
        <v>93</v>
      </c>
      <c r="C90" s="17">
        <v>2229</v>
      </c>
      <c r="D90" s="18">
        <f t="shared" si="14"/>
        <v>4104410</v>
      </c>
      <c r="E90" s="17" t="s">
        <v>190</v>
      </c>
      <c r="F90" s="19">
        <f t="shared" si="15"/>
        <v>0.15789473684210525</v>
      </c>
      <c r="G90" s="20">
        <f t="shared" si="16"/>
        <v>82</v>
      </c>
      <c r="H90" s="20">
        <f t="shared" si="17"/>
        <v>345</v>
      </c>
      <c r="I90" s="20">
        <f t="shared" si="20"/>
        <v>128033</v>
      </c>
      <c r="J90" s="20" t="s">
        <v>1889</v>
      </c>
      <c r="K90" s="21"/>
      <c r="L90" s="22" t="str">
        <f t="shared" si="18"/>
        <v/>
      </c>
      <c r="M90" s="23">
        <f t="shared" si="19"/>
        <v>6.1850458141581976E-4</v>
      </c>
    </row>
    <row r="91" spans="1:13" x14ac:dyDescent="0.35">
      <c r="A91" s="17">
        <v>83</v>
      </c>
      <c r="B91" s="17" t="s">
        <v>172</v>
      </c>
      <c r="C91" s="17">
        <v>2008</v>
      </c>
      <c r="D91" s="18">
        <f t="shared" si="14"/>
        <v>4106780</v>
      </c>
      <c r="E91" s="17" t="s">
        <v>173</v>
      </c>
      <c r="F91" s="19">
        <f t="shared" si="15"/>
        <v>0.15764331210191082</v>
      </c>
      <c r="G91" s="20">
        <f t="shared" si="16"/>
        <v>83</v>
      </c>
      <c r="H91" s="20">
        <f t="shared" si="17"/>
        <v>543</v>
      </c>
      <c r="I91" s="20">
        <f t="shared" si="20"/>
        <v>128576</v>
      </c>
      <c r="J91" s="20" t="s">
        <v>1889</v>
      </c>
      <c r="K91" s="21"/>
      <c r="L91" s="22" t="str">
        <f t="shared" si="18"/>
        <v/>
      </c>
      <c r="M91" s="23">
        <f t="shared" si="19"/>
        <v>9.7347242814142061E-4</v>
      </c>
    </row>
    <row r="92" spans="1:13" x14ac:dyDescent="0.35">
      <c r="A92" s="17">
        <v>84</v>
      </c>
      <c r="B92" s="17" t="s">
        <v>50</v>
      </c>
      <c r="C92" s="17">
        <v>1899</v>
      </c>
      <c r="D92" s="18">
        <f t="shared" si="14"/>
        <v>4101200</v>
      </c>
      <c r="E92" s="17" t="s">
        <v>182</v>
      </c>
      <c r="F92" s="19">
        <f t="shared" si="15"/>
        <v>0.15723270440251572</v>
      </c>
      <c r="G92" s="20">
        <f t="shared" si="16"/>
        <v>84</v>
      </c>
      <c r="H92" s="20">
        <f t="shared" si="17"/>
        <v>460</v>
      </c>
      <c r="I92" s="20">
        <f t="shared" si="20"/>
        <v>129036</v>
      </c>
      <c r="J92" s="20" t="s">
        <v>1889</v>
      </c>
      <c r="K92" s="21"/>
      <c r="L92" s="22" t="str">
        <f t="shared" si="18"/>
        <v/>
      </c>
      <c r="M92" s="23">
        <f t="shared" si="19"/>
        <v>8.2467277522109297E-4</v>
      </c>
    </row>
    <row r="93" spans="1:13" x14ac:dyDescent="0.35">
      <c r="A93" s="17">
        <v>85</v>
      </c>
      <c r="B93" s="17" t="s">
        <v>60</v>
      </c>
      <c r="C93" s="17">
        <v>2206</v>
      </c>
      <c r="D93" s="18">
        <f t="shared" si="14"/>
        <v>4106300</v>
      </c>
      <c r="E93" s="17" t="s">
        <v>61</v>
      </c>
      <c r="F93" s="19">
        <f t="shared" si="15"/>
        <v>0.15691041705629324</v>
      </c>
      <c r="G93" s="20">
        <f t="shared" si="16"/>
        <v>85</v>
      </c>
      <c r="H93" s="20">
        <f t="shared" si="17"/>
        <v>5508</v>
      </c>
      <c r="I93" s="20">
        <f t="shared" si="20"/>
        <v>134544</v>
      </c>
      <c r="J93" s="20" t="s">
        <v>1889</v>
      </c>
      <c r="K93" s="21"/>
      <c r="L93" s="22" t="str">
        <f t="shared" si="18"/>
        <v>Yes</v>
      </c>
      <c r="M93" s="23">
        <f t="shared" si="19"/>
        <v>9.8745600998212616E-3</v>
      </c>
    </row>
    <row r="94" spans="1:13" x14ac:dyDescent="0.35">
      <c r="A94" s="17">
        <v>86</v>
      </c>
      <c r="B94" s="17" t="s">
        <v>43</v>
      </c>
      <c r="C94" s="17">
        <v>2101</v>
      </c>
      <c r="D94" s="18">
        <f t="shared" si="14"/>
        <v>4107380</v>
      </c>
      <c r="E94" s="17" t="s">
        <v>78</v>
      </c>
      <c r="F94" s="19">
        <f t="shared" si="15"/>
        <v>0.15673420738974969</v>
      </c>
      <c r="G94" s="20">
        <f t="shared" si="16"/>
        <v>86</v>
      </c>
      <c r="H94" s="20">
        <f t="shared" si="17"/>
        <v>3779</v>
      </c>
      <c r="I94" s="20">
        <f t="shared" si="20"/>
        <v>138323</v>
      </c>
      <c r="J94" s="20" t="s">
        <v>1889</v>
      </c>
      <c r="K94" s="21"/>
      <c r="L94" s="22" t="str">
        <f t="shared" si="18"/>
        <v>Yes</v>
      </c>
      <c r="M94" s="23">
        <f t="shared" si="19"/>
        <v>6.7748661251315441E-3</v>
      </c>
    </row>
    <row r="95" spans="1:13" x14ac:dyDescent="0.35">
      <c r="A95" s="17">
        <v>87</v>
      </c>
      <c r="B95" s="17" t="s">
        <v>85</v>
      </c>
      <c r="C95" s="17">
        <v>1970</v>
      </c>
      <c r="D95" s="18">
        <f t="shared" si="14"/>
        <v>4103720</v>
      </c>
      <c r="E95" s="17" t="s">
        <v>86</v>
      </c>
      <c r="F95" s="19">
        <f t="shared" si="15"/>
        <v>0.15657439446366783</v>
      </c>
      <c r="G95" s="20">
        <f t="shared" si="16"/>
        <v>87</v>
      </c>
      <c r="H95" s="20">
        <f t="shared" si="17"/>
        <v>3060</v>
      </c>
      <c r="I95" s="20">
        <f t="shared" si="20"/>
        <v>141383</v>
      </c>
      <c r="J95" s="20" t="s">
        <v>1889</v>
      </c>
      <c r="K95" s="21"/>
      <c r="L95" s="22" t="str">
        <f t="shared" si="18"/>
        <v>Yes</v>
      </c>
      <c r="M95" s="23">
        <f t="shared" si="19"/>
        <v>5.4858667221229229E-3</v>
      </c>
    </row>
    <row r="96" spans="1:13" x14ac:dyDescent="0.35">
      <c r="A96" s="17">
        <v>88</v>
      </c>
      <c r="B96" s="17" t="s">
        <v>58</v>
      </c>
      <c r="C96" s="17">
        <v>2003</v>
      </c>
      <c r="D96" s="18">
        <f t="shared" si="14"/>
        <v>4111940</v>
      </c>
      <c r="E96" s="17" t="s">
        <v>130</v>
      </c>
      <c r="F96" s="19">
        <f t="shared" si="15"/>
        <v>0.15395381385584325</v>
      </c>
      <c r="G96" s="20">
        <f t="shared" si="16"/>
        <v>88</v>
      </c>
      <c r="H96" s="20">
        <f t="shared" si="17"/>
        <v>1337</v>
      </c>
      <c r="I96" s="20">
        <f t="shared" si="20"/>
        <v>142720</v>
      </c>
      <c r="J96" s="20" t="s">
        <v>1889</v>
      </c>
      <c r="K96" s="21"/>
      <c r="L96" s="22" t="str">
        <f t="shared" si="18"/>
        <v>Yes</v>
      </c>
      <c r="M96" s="23">
        <f t="shared" si="19"/>
        <v>2.3969293488491331E-3</v>
      </c>
    </row>
    <row r="97" spans="1:13" x14ac:dyDescent="0.35">
      <c r="A97" s="17">
        <v>89</v>
      </c>
      <c r="B97" s="17" t="s">
        <v>52</v>
      </c>
      <c r="C97" s="17">
        <v>2255</v>
      </c>
      <c r="D97" s="18">
        <f t="shared" si="14"/>
        <v>4113350</v>
      </c>
      <c r="E97" s="17" t="s">
        <v>151</v>
      </c>
      <c r="F97" s="19">
        <f t="shared" si="15"/>
        <v>0.15251299826689774</v>
      </c>
      <c r="G97" s="20">
        <f t="shared" si="16"/>
        <v>89</v>
      </c>
      <c r="H97" s="20">
        <f t="shared" si="17"/>
        <v>844</v>
      </c>
      <c r="I97" s="20">
        <f t="shared" si="20"/>
        <v>143564</v>
      </c>
      <c r="J97" s="20" t="s">
        <v>1889</v>
      </c>
      <c r="K97" s="21"/>
      <c r="L97" s="22" t="str">
        <f t="shared" si="18"/>
        <v/>
      </c>
      <c r="M97" s="23">
        <f t="shared" si="19"/>
        <v>1.5130952658404403E-3</v>
      </c>
    </row>
    <row r="98" spans="1:13" x14ac:dyDescent="0.35">
      <c r="A98" s="17">
        <v>90</v>
      </c>
      <c r="B98" s="17" t="s">
        <v>157</v>
      </c>
      <c r="C98" s="17">
        <v>2061</v>
      </c>
      <c r="D98" s="18">
        <f t="shared" si="14"/>
        <v>4111400</v>
      </c>
      <c r="E98" s="17" t="s">
        <v>208</v>
      </c>
      <c r="F98" s="19">
        <f t="shared" si="15"/>
        <v>0.15238095238095239</v>
      </c>
      <c r="G98" s="20">
        <f t="shared" si="16"/>
        <v>90</v>
      </c>
      <c r="H98" s="20">
        <f t="shared" si="17"/>
        <v>233</v>
      </c>
      <c r="I98" s="20">
        <f t="shared" si="20"/>
        <v>143797</v>
      </c>
      <c r="J98" s="20" t="s">
        <v>1889</v>
      </c>
      <c r="K98" s="21"/>
      <c r="L98" s="22" t="str">
        <f t="shared" si="18"/>
        <v/>
      </c>
      <c r="M98" s="23">
        <f t="shared" si="19"/>
        <v>4.1771468831851012E-4</v>
      </c>
    </row>
    <row r="99" spans="1:13" x14ac:dyDescent="0.35">
      <c r="A99" s="17">
        <v>91</v>
      </c>
      <c r="B99" s="17" t="s">
        <v>98</v>
      </c>
      <c r="C99" s="17">
        <v>1945</v>
      </c>
      <c r="D99" s="18">
        <f t="shared" si="14"/>
        <v>4103260</v>
      </c>
      <c r="E99" s="17" t="s">
        <v>164</v>
      </c>
      <c r="F99" s="19">
        <f t="shared" si="15"/>
        <v>0.15206812652068127</v>
      </c>
      <c r="G99" s="20">
        <f t="shared" si="16"/>
        <v>91</v>
      </c>
      <c r="H99" s="20">
        <f t="shared" si="17"/>
        <v>651</v>
      </c>
      <c r="I99" s="20">
        <f t="shared" si="20"/>
        <v>144448</v>
      </c>
      <c r="J99" s="20" t="s">
        <v>1889</v>
      </c>
      <c r="K99" s="21"/>
      <c r="L99" s="22" t="str">
        <f t="shared" si="18"/>
        <v/>
      </c>
      <c r="M99" s="23">
        <f t="shared" si="19"/>
        <v>1.1670912536281121E-3</v>
      </c>
    </row>
    <row r="100" spans="1:13" x14ac:dyDescent="0.35">
      <c r="A100" s="17">
        <v>92</v>
      </c>
      <c r="B100" s="17" t="s">
        <v>93</v>
      </c>
      <c r="C100" s="17">
        <v>4131</v>
      </c>
      <c r="D100" s="18">
        <f t="shared" si="14"/>
        <v>4100048</v>
      </c>
      <c r="E100" s="17" t="s">
        <v>94</v>
      </c>
      <c r="F100" s="19">
        <f t="shared" si="15"/>
        <v>0.151928095100029</v>
      </c>
      <c r="G100" s="20">
        <f t="shared" si="16"/>
        <v>92</v>
      </c>
      <c r="H100" s="20">
        <f t="shared" si="17"/>
        <v>2774</v>
      </c>
      <c r="I100" s="20">
        <f t="shared" si="20"/>
        <v>147222</v>
      </c>
      <c r="J100" s="20" t="s">
        <v>1889</v>
      </c>
      <c r="K100" s="21"/>
      <c r="L100" s="22" t="str">
        <f t="shared" si="18"/>
        <v>Yes</v>
      </c>
      <c r="M100" s="23">
        <f t="shared" si="19"/>
        <v>4.973135387963722E-3</v>
      </c>
    </row>
    <row r="101" spans="1:13" x14ac:dyDescent="0.35">
      <c r="A101" s="17">
        <v>93</v>
      </c>
      <c r="B101" s="17" t="s">
        <v>58</v>
      </c>
      <c r="C101" s="17">
        <v>1998</v>
      </c>
      <c r="D101" s="18">
        <f t="shared" si="14"/>
        <v>4104620</v>
      </c>
      <c r="E101" s="17" t="s">
        <v>213</v>
      </c>
      <c r="F101" s="19">
        <f t="shared" si="15"/>
        <v>0.15060240963855423</v>
      </c>
      <c r="G101" s="20">
        <f t="shared" si="16"/>
        <v>93</v>
      </c>
      <c r="H101" s="20">
        <f t="shared" si="17"/>
        <v>226</v>
      </c>
      <c r="I101" s="20">
        <f t="shared" si="20"/>
        <v>147448</v>
      </c>
      <c r="J101" s="20" t="s">
        <v>1889</v>
      </c>
      <c r="K101" s="21"/>
      <c r="L101" s="22" t="str">
        <f t="shared" si="18"/>
        <v/>
      </c>
      <c r="M101" s="23">
        <f t="shared" si="19"/>
        <v>4.0516531999992828E-4</v>
      </c>
    </row>
    <row r="102" spans="1:13" x14ac:dyDescent="0.35">
      <c r="A102" s="17">
        <v>94</v>
      </c>
      <c r="B102" s="17" t="s">
        <v>58</v>
      </c>
      <c r="C102" s="17">
        <v>1995</v>
      </c>
      <c r="D102" s="18">
        <f t="shared" si="14"/>
        <v>4102610</v>
      </c>
      <c r="E102" s="17" t="s">
        <v>212</v>
      </c>
      <c r="F102" s="19">
        <f t="shared" si="15"/>
        <v>0.14743589743589744</v>
      </c>
      <c r="G102" s="20">
        <f t="shared" si="16"/>
        <v>94</v>
      </c>
      <c r="H102" s="20">
        <f t="shared" si="17"/>
        <v>226</v>
      </c>
      <c r="I102" s="20">
        <f t="shared" si="20"/>
        <v>147674</v>
      </c>
      <c r="J102" s="20" t="s">
        <v>1889</v>
      </c>
      <c r="K102" s="21"/>
      <c r="L102" s="22" t="str">
        <f t="shared" si="18"/>
        <v/>
      </c>
      <c r="M102" s="23">
        <f t="shared" si="19"/>
        <v>4.0516531999992828E-4</v>
      </c>
    </row>
    <row r="103" spans="1:13" x14ac:dyDescent="0.35">
      <c r="A103" s="17">
        <v>95</v>
      </c>
      <c r="B103" s="17" t="s">
        <v>31</v>
      </c>
      <c r="C103" s="17">
        <v>2088</v>
      </c>
      <c r="D103" s="18">
        <f t="shared" si="14"/>
        <v>4102040</v>
      </c>
      <c r="E103" s="17" t="s">
        <v>65</v>
      </c>
      <c r="F103" s="19">
        <f t="shared" si="15"/>
        <v>0.14640718562874253</v>
      </c>
      <c r="G103" s="20">
        <f t="shared" si="16"/>
        <v>95</v>
      </c>
      <c r="H103" s="20">
        <f t="shared" si="17"/>
        <v>5291</v>
      </c>
      <c r="I103" s="20">
        <f t="shared" si="20"/>
        <v>152965</v>
      </c>
      <c r="J103" s="20" t="s">
        <v>1889</v>
      </c>
      <c r="K103" s="21"/>
      <c r="L103" s="22" t="str">
        <f t="shared" si="18"/>
        <v>Yes</v>
      </c>
      <c r="M103" s="23">
        <f t="shared" si="19"/>
        <v>9.4855296819452237E-3</v>
      </c>
    </row>
    <row r="104" spans="1:13" x14ac:dyDescent="0.35">
      <c r="A104" s="17">
        <v>96</v>
      </c>
      <c r="B104" s="17" t="s">
        <v>22</v>
      </c>
      <c r="C104" s="17">
        <v>2181</v>
      </c>
      <c r="D104" s="18">
        <f t="shared" si="14"/>
        <v>4109480</v>
      </c>
      <c r="E104" s="17" t="s">
        <v>89</v>
      </c>
      <c r="F104" s="19">
        <f t="shared" si="15"/>
        <v>0.14605445316105214</v>
      </c>
      <c r="G104" s="20">
        <f t="shared" si="16"/>
        <v>96</v>
      </c>
      <c r="H104" s="20">
        <f t="shared" si="17"/>
        <v>2977</v>
      </c>
      <c r="I104" s="20">
        <f t="shared" si="20"/>
        <v>155942</v>
      </c>
      <c r="J104" s="20" t="s">
        <v>1889</v>
      </c>
      <c r="K104" s="21"/>
      <c r="L104" s="22" t="str">
        <f t="shared" si="18"/>
        <v>Yes</v>
      </c>
      <c r="M104" s="23">
        <f t="shared" si="19"/>
        <v>5.3370670692025951E-3</v>
      </c>
    </row>
    <row r="105" spans="1:13" x14ac:dyDescent="0.35">
      <c r="A105" s="17">
        <v>97</v>
      </c>
      <c r="B105" s="17" t="s">
        <v>113</v>
      </c>
      <c r="C105" s="17">
        <v>2216</v>
      </c>
      <c r="D105" s="18">
        <f t="shared" ref="D105:D136" si="21">IF(ISNA(VLOOKUP($C105,POVRT,7,FALSE)),0,VLOOKUP($C105,POVRT,7,FALSE))</f>
        <v>4103540</v>
      </c>
      <c r="E105" s="17" t="s">
        <v>203</v>
      </c>
      <c r="F105" s="19">
        <f t="shared" ref="F105:F136" si="22">IF(ISNA(VLOOKUP($C105,POVRT,5,FALSE)),0,VLOOKUP($C105,POVRT,5,FALSE))</f>
        <v>0.14516129032258066</v>
      </c>
      <c r="G105" s="20">
        <f t="shared" ref="G105:G136" si="23">IF(ISNA(VLOOKUP($C105,POVRT,6,FALSE)),0,VLOOKUP($C105,POVRT,6,FALSE))</f>
        <v>97</v>
      </c>
      <c r="H105" s="20">
        <f t="shared" ref="H105:H136" si="24">IF(ISNA(VLOOKUP($C105,FallMem,4,FALSE)),0,VLOOKUP($C105,FallMem,4,FALSE))</f>
        <v>252</v>
      </c>
      <c r="I105" s="20">
        <f t="shared" si="20"/>
        <v>156194</v>
      </c>
      <c r="J105" s="20" t="s">
        <v>1889</v>
      </c>
      <c r="K105" s="21"/>
      <c r="L105" s="22" t="str">
        <f t="shared" ref="L105:L136" si="25">IF(H105&gt;1000,"Yes","")</f>
        <v/>
      </c>
      <c r="M105" s="23">
        <f t="shared" ref="M105:M136" si="26">H105/$H$7</f>
        <v>4.5177725946894659E-4</v>
      </c>
    </row>
    <row r="106" spans="1:13" x14ac:dyDescent="0.35">
      <c r="A106" s="17">
        <v>98</v>
      </c>
      <c r="B106" s="17" t="s">
        <v>111</v>
      </c>
      <c r="C106" s="17">
        <v>2197</v>
      </c>
      <c r="D106" s="18">
        <f t="shared" si="21"/>
        <v>4112320</v>
      </c>
      <c r="E106" s="17" t="s">
        <v>112</v>
      </c>
      <c r="F106" s="19">
        <f t="shared" si="22"/>
        <v>0.14466783216783216</v>
      </c>
      <c r="G106" s="20">
        <f t="shared" si="23"/>
        <v>98</v>
      </c>
      <c r="H106" s="20">
        <f t="shared" si="24"/>
        <v>2076</v>
      </c>
      <c r="I106" s="20">
        <f t="shared" ref="I106:I137" si="27">I105+H106</f>
        <v>158270</v>
      </c>
      <c r="J106" s="20" t="s">
        <v>1889</v>
      </c>
      <c r="K106" s="21"/>
      <c r="L106" s="22" t="str">
        <f t="shared" si="25"/>
        <v>Yes</v>
      </c>
      <c r="M106" s="23">
        <f t="shared" si="26"/>
        <v>3.7217840899108458E-3</v>
      </c>
    </row>
    <row r="107" spans="1:13" x14ac:dyDescent="0.35">
      <c r="A107" s="17">
        <v>99</v>
      </c>
      <c r="B107" s="17" t="s">
        <v>98</v>
      </c>
      <c r="C107" s="17">
        <v>1947</v>
      </c>
      <c r="D107" s="18">
        <f t="shared" si="21"/>
        <v>4112930</v>
      </c>
      <c r="E107" s="17" t="s">
        <v>174</v>
      </c>
      <c r="F107" s="19">
        <f t="shared" si="22"/>
        <v>0.14396284829721362</v>
      </c>
      <c r="G107" s="20">
        <f t="shared" si="23"/>
        <v>99</v>
      </c>
      <c r="H107" s="20">
        <f t="shared" si="24"/>
        <v>536</v>
      </c>
      <c r="I107" s="20">
        <f t="shared" si="27"/>
        <v>158806</v>
      </c>
      <c r="J107" s="20" t="s">
        <v>1889</v>
      </c>
      <c r="K107" s="21"/>
      <c r="L107" s="22" t="str">
        <f t="shared" si="25"/>
        <v/>
      </c>
      <c r="M107" s="23">
        <f t="shared" si="26"/>
        <v>9.6092305982283877E-4</v>
      </c>
    </row>
    <row r="108" spans="1:13" x14ac:dyDescent="0.35">
      <c r="A108" s="17">
        <v>100</v>
      </c>
      <c r="B108" s="17" t="s">
        <v>35</v>
      </c>
      <c r="C108" s="17">
        <v>2042</v>
      </c>
      <c r="D108" s="18">
        <f t="shared" si="21"/>
        <v>4102940</v>
      </c>
      <c r="E108" s="17" t="s">
        <v>70</v>
      </c>
      <c r="F108" s="19">
        <f t="shared" si="22"/>
        <v>0.143811394891945</v>
      </c>
      <c r="G108" s="20">
        <f t="shared" si="23"/>
        <v>100</v>
      </c>
      <c r="H108" s="20">
        <f t="shared" si="24"/>
        <v>4731</v>
      </c>
      <c r="I108" s="20">
        <f t="shared" si="27"/>
        <v>163537</v>
      </c>
      <c r="J108" s="20" t="s">
        <v>1889</v>
      </c>
      <c r="K108" s="21"/>
      <c r="L108" s="22" t="str">
        <f t="shared" si="25"/>
        <v>Yes</v>
      </c>
      <c r="M108" s="23">
        <f t="shared" si="26"/>
        <v>8.4815802164586764E-3</v>
      </c>
    </row>
    <row r="109" spans="1:13" x14ac:dyDescent="0.35">
      <c r="A109" s="17">
        <v>101</v>
      </c>
      <c r="B109" s="17" t="s">
        <v>106</v>
      </c>
      <c r="C109" s="17">
        <v>2147</v>
      </c>
      <c r="D109" s="18">
        <f t="shared" si="21"/>
        <v>4108520</v>
      </c>
      <c r="E109" s="17" t="s">
        <v>107</v>
      </c>
      <c r="F109" s="19">
        <f t="shared" si="22"/>
        <v>0.14311512415349886</v>
      </c>
      <c r="G109" s="20">
        <f t="shared" si="23"/>
        <v>101</v>
      </c>
      <c r="H109" s="20">
        <f t="shared" si="24"/>
        <v>2217</v>
      </c>
      <c r="I109" s="20">
        <f t="shared" si="27"/>
        <v>165754</v>
      </c>
      <c r="J109" s="20" t="s">
        <v>1889</v>
      </c>
      <c r="K109" s="21"/>
      <c r="L109" s="22" t="str">
        <f t="shared" si="25"/>
        <v>Yes</v>
      </c>
      <c r="M109" s="23">
        <f t="shared" si="26"/>
        <v>3.9745642231851369E-3</v>
      </c>
    </row>
    <row r="110" spans="1:13" x14ac:dyDescent="0.35">
      <c r="A110" s="17">
        <v>102</v>
      </c>
      <c r="B110" s="17" t="s">
        <v>111</v>
      </c>
      <c r="C110" s="17">
        <v>2199</v>
      </c>
      <c r="D110" s="18">
        <f t="shared" si="21"/>
        <v>4108700</v>
      </c>
      <c r="E110" s="17" t="s">
        <v>183</v>
      </c>
      <c r="F110" s="19">
        <f t="shared" si="22"/>
        <v>0.14285714285714285</v>
      </c>
      <c r="G110" s="20">
        <f t="shared" si="23"/>
        <v>102</v>
      </c>
      <c r="H110" s="20">
        <f t="shared" si="24"/>
        <v>455</v>
      </c>
      <c r="I110" s="20">
        <f t="shared" si="27"/>
        <v>166209</v>
      </c>
      <c r="J110" s="20" t="s">
        <v>1889</v>
      </c>
      <c r="K110" s="21"/>
      <c r="L110" s="22" t="str">
        <f t="shared" si="25"/>
        <v/>
      </c>
      <c r="M110" s="23">
        <f t="shared" si="26"/>
        <v>8.1570894070782018E-4</v>
      </c>
    </row>
    <row r="111" spans="1:13" x14ac:dyDescent="0.35">
      <c r="A111" s="17">
        <v>103</v>
      </c>
      <c r="B111" s="17" t="s">
        <v>157</v>
      </c>
      <c r="C111" s="17">
        <v>2063</v>
      </c>
      <c r="D111" s="18">
        <f t="shared" si="21"/>
        <v>4100990</v>
      </c>
      <c r="E111" s="17" t="s">
        <v>255</v>
      </c>
      <c r="F111" s="19">
        <f t="shared" si="22"/>
        <v>0.14285714285714285</v>
      </c>
      <c r="G111" s="20">
        <f t="shared" si="23"/>
        <v>103</v>
      </c>
      <c r="H111" s="20">
        <f t="shared" si="24"/>
        <v>12</v>
      </c>
      <c r="I111" s="20">
        <f t="shared" si="27"/>
        <v>166221</v>
      </c>
      <c r="J111" s="20" t="s">
        <v>1889</v>
      </c>
      <c r="K111" s="21"/>
      <c r="L111" s="22" t="str">
        <f t="shared" si="25"/>
        <v/>
      </c>
      <c r="M111" s="23">
        <f t="shared" si="26"/>
        <v>2.1513202831854599E-5</v>
      </c>
    </row>
    <row r="112" spans="1:13" x14ac:dyDescent="0.35">
      <c r="A112" s="17">
        <v>104</v>
      </c>
      <c r="B112" s="17" t="s">
        <v>139</v>
      </c>
      <c r="C112" s="17">
        <v>2014</v>
      </c>
      <c r="D112" s="18">
        <f t="shared" si="21"/>
        <v>4102490</v>
      </c>
      <c r="E112" s="17" t="s">
        <v>156</v>
      </c>
      <c r="F112" s="19">
        <f t="shared" si="22"/>
        <v>0.141852286049238</v>
      </c>
      <c r="G112" s="20">
        <f t="shared" si="23"/>
        <v>104</v>
      </c>
      <c r="H112" s="20">
        <f t="shared" si="24"/>
        <v>745</v>
      </c>
      <c r="I112" s="20">
        <f t="shared" si="27"/>
        <v>166966</v>
      </c>
      <c r="J112" s="20" t="s">
        <v>1889</v>
      </c>
      <c r="K112" s="21"/>
      <c r="L112" s="22" t="str">
        <f t="shared" si="25"/>
        <v/>
      </c>
      <c r="M112" s="23">
        <f t="shared" si="26"/>
        <v>1.3356113424776398E-3</v>
      </c>
    </row>
    <row r="113" spans="1:13" x14ac:dyDescent="0.35">
      <c r="A113" s="17">
        <v>105</v>
      </c>
      <c r="B113" s="17" t="s">
        <v>60</v>
      </c>
      <c r="C113" s="17">
        <v>2207</v>
      </c>
      <c r="D113" s="18">
        <f t="shared" si="21"/>
        <v>4109510</v>
      </c>
      <c r="E113" s="17" t="s">
        <v>90</v>
      </c>
      <c r="F113" s="19">
        <f t="shared" si="22"/>
        <v>0.14179310344827586</v>
      </c>
      <c r="G113" s="20">
        <f t="shared" si="23"/>
        <v>105</v>
      </c>
      <c r="H113" s="20">
        <f t="shared" si="24"/>
        <v>2918</v>
      </c>
      <c r="I113" s="20">
        <f t="shared" si="27"/>
        <v>169884</v>
      </c>
      <c r="J113" s="20" t="s">
        <v>1889</v>
      </c>
      <c r="K113" s="21"/>
      <c r="L113" s="22" t="str">
        <f t="shared" si="25"/>
        <v>Yes</v>
      </c>
      <c r="M113" s="23">
        <f t="shared" si="26"/>
        <v>5.2312938219459771E-3</v>
      </c>
    </row>
    <row r="114" spans="1:13" x14ac:dyDescent="0.35">
      <c r="A114" s="17">
        <v>106</v>
      </c>
      <c r="B114" s="17" t="s">
        <v>111</v>
      </c>
      <c r="C114" s="17">
        <v>2198</v>
      </c>
      <c r="D114" s="18">
        <f t="shared" si="21"/>
        <v>4108650</v>
      </c>
      <c r="E114" s="17" t="s">
        <v>161</v>
      </c>
      <c r="F114" s="19">
        <f t="shared" si="22"/>
        <v>0.14174107142857142</v>
      </c>
      <c r="G114" s="20">
        <f t="shared" si="23"/>
        <v>106</v>
      </c>
      <c r="H114" s="20">
        <f t="shared" si="24"/>
        <v>711</v>
      </c>
      <c r="I114" s="20">
        <f t="shared" si="27"/>
        <v>170595</v>
      </c>
      <c r="J114" s="20" t="s">
        <v>1889</v>
      </c>
      <c r="K114" s="21"/>
      <c r="L114" s="22" t="str">
        <f t="shared" si="25"/>
        <v/>
      </c>
      <c r="M114" s="23">
        <f t="shared" si="26"/>
        <v>1.2746572677873849E-3</v>
      </c>
    </row>
    <row r="115" spans="1:13" x14ac:dyDescent="0.35">
      <c r="A115" s="17">
        <v>107</v>
      </c>
      <c r="B115" s="17" t="s">
        <v>58</v>
      </c>
      <c r="C115" s="17">
        <v>2002</v>
      </c>
      <c r="D115" s="18">
        <f t="shared" si="21"/>
        <v>4113490</v>
      </c>
      <c r="E115" s="17" t="s">
        <v>129</v>
      </c>
      <c r="F115" s="19">
        <f t="shared" si="22"/>
        <v>0.14104193138500634</v>
      </c>
      <c r="G115" s="20">
        <f t="shared" si="23"/>
        <v>107</v>
      </c>
      <c r="H115" s="20">
        <f t="shared" si="24"/>
        <v>1363</v>
      </c>
      <c r="I115" s="20">
        <f t="shared" si="27"/>
        <v>171958</v>
      </c>
      <c r="J115" s="20" t="s">
        <v>1889</v>
      </c>
      <c r="K115" s="21"/>
      <c r="L115" s="22" t="str">
        <f t="shared" si="25"/>
        <v>Yes</v>
      </c>
      <c r="M115" s="23">
        <f t="shared" si="26"/>
        <v>2.4435412883181515E-3</v>
      </c>
    </row>
    <row r="116" spans="1:13" x14ac:dyDescent="0.35">
      <c r="A116" s="17">
        <v>108</v>
      </c>
      <c r="B116" s="17" t="s">
        <v>24</v>
      </c>
      <c r="C116" s="17">
        <v>2139</v>
      </c>
      <c r="D116" s="18">
        <f t="shared" si="21"/>
        <v>4102780</v>
      </c>
      <c r="E116" s="17" t="s">
        <v>102</v>
      </c>
      <c r="F116" s="19">
        <f t="shared" si="22"/>
        <v>0.14079696394686908</v>
      </c>
      <c r="G116" s="20">
        <f t="shared" si="23"/>
        <v>108</v>
      </c>
      <c r="H116" s="20">
        <f t="shared" si="24"/>
        <v>2453</v>
      </c>
      <c r="I116" s="20">
        <f t="shared" si="27"/>
        <v>174411</v>
      </c>
      <c r="J116" s="20" t="s">
        <v>1889</v>
      </c>
      <c r="K116" s="21"/>
      <c r="L116" s="22" t="str">
        <f t="shared" si="25"/>
        <v>Yes</v>
      </c>
      <c r="M116" s="23">
        <f t="shared" si="26"/>
        <v>4.3976572122116113E-3</v>
      </c>
    </row>
    <row r="117" spans="1:13" x14ac:dyDescent="0.35">
      <c r="A117" s="17">
        <v>109</v>
      </c>
      <c r="B117" s="17" t="s">
        <v>115</v>
      </c>
      <c r="C117" s="17">
        <v>1933</v>
      </c>
      <c r="D117" s="18">
        <f t="shared" si="21"/>
        <v>4101620</v>
      </c>
      <c r="E117" s="17" t="s">
        <v>116</v>
      </c>
      <c r="F117" s="19">
        <f t="shared" si="22"/>
        <v>0.14027370478983381</v>
      </c>
      <c r="G117" s="20">
        <f t="shared" si="23"/>
        <v>109</v>
      </c>
      <c r="H117" s="20">
        <f t="shared" si="24"/>
        <v>1809</v>
      </c>
      <c r="I117" s="20">
        <f t="shared" si="27"/>
        <v>176220</v>
      </c>
      <c r="J117" s="20" t="s">
        <v>1889</v>
      </c>
      <c r="K117" s="21"/>
      <c r="L117" s="22" t="str">
        <f t="shared" si="25"/>
        <v>Yes</v>
      </c>
      <c r="M117" s="23">
        <f t="shared" si="26"/>
        <v>3.2431153269020809E-3</v>
      </c>
    </row>
    <row r="118" spans="1:13" x14ac:dyDescent="0.35">
      <c r="A118" s="17">
        <v>110</v>
      </c>
      <c r="B118" s="17" t="s">
        <v>43</v>
      </c>
      <c r="C118" s="17">
        <v>2105</v>
      </c>
      <c r="D118" s="18">
        <f t="shared" si="21"/>
        <v>4102910</v>
      </c>
      <c r="E118" s="17" t="s">
        <v>168</v>
      </c>
      <c r="F118" s="19">
        <f t="shared" si="22"/>
        <v>0.14000000000000001</v>
      </c>
      <c r="G118" s="20">
        <f t="shared" si="23"/>
        <v>110</v>
      </c>
      <c r="H118" s="20">
        <f t="shared" si="24"/>
        <v>576</v>
      </c>
      <c r="I118" s="20">
        <f t="shared" si="27"/>
        <v>176796</v>
      </c>
      <c r="J118" s="20" t="s">
        <v>1889</v>
      </c>
      <c r="K118" s="21"/>
      <c r="L118" s="22" t="str">
        <f t="shared" si="25"/>
        <v/>
      </c>
      <c r="M118" s="23">
        <f t="shared" si="26"/>
        <v>1.0326337359290209E-3</v>
      </c>
    </row>
    <row r="119" spans="1:13" x14ac:dyDescent="0.35">
      <c r="A119" s="17">
        <v>111</v>
      </c>
      <c r="B119" s="17" t="s">
        <v>113</v>
      </c>
      <c r="C119" s="17">
        <v>2217</v>
      </c>
      <c r="D119" s="18">
        <f t="shared" si="21"/>
        <v>4104590</v>
      </c>
      <c r="E119" s="17" t="s">
        <v>186</v>
      </c>
      <c r="F119" s="19">
        <f t="shared" si="22"/>
        <v>0.13938053097345132</v>
      </c>
      <c r="G119" s="20">
        <f t="shared" si="23"/>
        <v>111</v>
      </c>
      <c r="H119" s="20">
        <f t="shared" si="24"/>
        <v>408</v>
      </c>
      <c r="I119" s="20">
        <f t="shared" si="27"/>
        <v>177204</v>
      </c>
      <c r="J119" s="20" t="s">
        <v>1889</v>
      </c>
      <c r="K119" s="21"/>
      <c r="L119" s="22" t="str">
        <f t="shared" si="25"/>
        <v/>
      </c>
      <c r="M119" s="23">
        <f t="shared" si="26"/>
        <v>7.3144889628305634E-4</v>
      </c>
    </row>
    <row r="120" spans="1:13" x14ac:dyDescent="0.35">
      <c r="A120" s="17">
        <v>112</v>
      </c>
      <c r="B120" s="17" t="s">
        <v>31</v>
      </c>
      <c r="C120" s="17">
        <v>2085</v>
      </c>
      <c r="D120" s="18">
        <f t="shared" si="21"/>
        <v>4107710</v>
      </c>
      <c r="E120" s="17" t="s">
        <v>231</v>
      </c>
      <c r="F120" s="19">
        <f t="shared" si="22"/>
        <v>0.13829787234042554</v>
      </c>
      <c r="G120" s="20">
        <f t="shared" si="23"/>
        <v>112</v>
      </c>
      <c r="H120" s="20">
        <f t="shared" si="24"/>
        <v>142</v>
      </c>
      <c r="I120" s="20">
        <f t="shared" si="27"/>
        <v>177346</v>
      </c>
      <c r="J120" s="20" t="s">
        <v>1889</v>
      </c>
      <c r="K120" s="21"/>
      <c r="L120" s="22" t="str">
        <f t="shared" si="25"/>
        <v/>
      </c>
      <c r="M120" s="23">
        <f t="shared" si="26"/>
        <v>2.5457290017694611E-4</v>
      </c>
    </row>
    <row r="121" spans="1:13" x14ac:dyDescent="0.35">
      <c r="A121" s="17">
        <v>113</v>
      </c>
      <c r="B121" s="17" t="s">
        <v>35</v>
      </c>
      <c r="C121" s="17">
        <v>2047</v>
      </c>
      <c r="D121" s="18">
        <f t="shared" si="21"/>
        <v>4109750</v>
      </c>
      <c r="E121" s="17" t="s">
        <v>250</v>
      </c>
      <c r="F121" s="19">
        <f t="shared" si="22"/>
        <v>0.13793103448275862</v>
      </c>
      <c r="G121" s="20">
        <f t="shared" si="23"/>
        <v>113</v>
      </c>
      <c r="H121" s="20">
        <f t="shared" si="24"/>
        <v>18</v>
      </c>
      <c r="I121" s="20">
        <f t="shared" si="27"/>
        <v>177364</v>
      </c>
      <c r="J121" s="20" t="s">
        <v>1889</v>
      </c>
      <c r="K121" s="21"/>
      <c r="L121" s="22" t="str">
        <f t="shared" si="25"/>
        <v/>
      </c>
      <c r="M121" s="23">
        <f t="shared" si="26"/>
        <v>3.2269804247781902E-5</v>
      </c>
    </row>
    <row r="122" spans="1:13" x14ac:dyDescent="0.35">
      <c r="A122" s="17">
        <v>114</v>
      </c>
      <c r="B122" s="17" t="s">
        <v>31</v>
      </c>
      <c r="C122" s="17">
        <v>2083</v>
      </c>
      <c r="D122" s="18">
        <f t="shared" si="21"/>
        <v>4111670</v>
      </c>
      <c r="E122" s="17" t="s">
        <v>40</v>
      </c>
      <c r="F122" s="19">
        <f t="shared" si="22"/>
        <v>0.13545288955125021</v>
      </c>
      <c r="G122" s="20">
        <f t="shared" si="23"/>
        <v>114</v>
      </c>
      <c r="H122" s="20">
        <f t="shared" si="24"/>
        <v>9827</v>
      </c>
      <c r="I122" s="20">
        <f t="shared" si="27"/>
        <v>187191</v>
      </c>
      <c r="J122" s="20" t="s">
        <v>1889</v>
      </c>
      <c r="K122" s="21"/>
      <c r="L122" s="22" t="str">
        <f t="shared" si="25"/>
        <v>Yes</v>
      </c>
      <c r="M122" s="23">
        <f t="shared" si="26"/>
        <v>1.7617520352386264E-2</v>
      </c>
    </row>
    <row r="123" spans="1:13" x14ac:dyDescent="0.35">
      <c r="A123" s="17">
        <v>115</v>
      </c>
      <c r="B123" s="17" t="s">
        <v>115</v>
      </c>
      <c r="C123" s="17">
        <v>1935</v>
      </c>
      <c r="D123" s="18">
        <f t="shared" si="21"/>
        <v>4111100</v>
      </c>
      <c r="E123" s="17" t="s">
        <v>122</v>
      </c>
      <c r="F123" s="19">
        <f t="shared" si="22"/>
        <v>0.1348663766314481</v>
      </c>
      <c r="G123" s="20">
        <f t="shared" si="23"/>
        <v>115</v>
      </c>
      <c r="H123" s="20">
        <f t="shared" si="24"/>
        <v>1513</v>
      </c>
      <c r="I123" s="20">
        <f t="shared" si="27"/>
        <v>188704</v>
      </c>
      <c r="J123" s="20" t="s">
        <v>1889</v>
      </c>
      <c r="K123" s="21"/>
      <c r="L123" s="22" t="str">
        <f t="shared" si="25"/>
        <v>Yes</v>
      </c>
      <c r="M123" s="23">
        <f t="shared" si="26"/>
        <v>2.7124563237163339E-3</v>
      </c>
    </row>
    <row r="124" spans="1:13" x14ac:dyDescent="0.35">
      <c r="A124" s="17">
        <v>116</v>
      </c>
      <c r="B124" s="17" t="s">
        <v>31</v>
      </c>
      <c r="C124" s="17">
        <v>2087</v>
      </c>
      <c r="D124" s="18">
        <f t="shared" si="21"/>
        <v>4111580</v>
      </c>
      <c r="E124" s="17" t="s">
        <v>97</v>
      </c>
      <c r="F124" s="19">
        <f t="shared" si="22"/>
        <v>0.13480553724456162</v>
      </c>
      <c r="G124" s="20">
        <f t="shared" si="23"/>
        <v>116</v>
      </c>
      <c r="H124" s="20">
        <f t="shared" si="24"/>
        <v>2686</v>
      </c>
      <c r="I124" s="20">
        <f t="shared" si="27"/>
        <v>191390</v>
      </c>
      <c r="J124" s="20" t="s">
        <v>1889</v>
      </c>
      <c r="K124" s="21"/>
      <c r="L124" s="22" t="str">
        <f t="shared" si="25"/>
        <v>Yes</v>
      </c>
      <c r="M124" s="23">
        <f t="shared" si="26"/>
        <v>4.8153719005301215E-3</v>
      </c>
    </row>
    <row r="125" spans="1:13" x14ac:dyDescent="0.35">
      <c r="A125" s="17">
        <v>117</v>
      </c>
      <c r="B125" s="17" t="s">
        <v>83</v>
      </c>
      <c r="C125" s="17">
        <v>2191</v>
      </c>
      <c r="D125" s="18">
        <f t="shared" si="21"/>
        <v>4102840</v>
      </c>
      <c r="E125" s="17" t="s">
        <v>84</v>
      </c>
      <c r="F125" s="19">
        <f t="shared" si="22"/>
        <v>0.13357683276806678</v>
      </c>
      <c r="G125" s="20">
        <f t="shared" si="23"/>
        <v>117</v>
      </c>
      <c r="H125" s="20">
        <f t="shared" si="24"/>
        <v>3127</v>
      </c>
      <c r="I125" s="20">
        <f t="shared" si="27"/>
        <v>194517</v>
      </c>
      <c r="J125" s="20" t="s">
        <v>1889</v>
      </c>
      <c r="K125" s="21"/>
      <c r="L125" s="22" t="str">
        <f t="shared" si="25"/>
        <v>Yes</v>
      </c>
      <c r="M125" s="23">
        <f t="shared" si="26"/>
        <v>5.6059821046007775E-3</v>
      </c>
    </row>
    <row r="126" spans="1:13" x14ac:dyDescent="0.35">
      <c r="A126" s="17">
        <v>118</v>
      </c>
      <c r="B126" s="17" t="s">
        <v>139</v>
      </c>
      <c r="C126" s="17">
        <v>2017</v>
      </c>
      <c r="D126" s="18">
        <f t="shared" si="21"/>
        <v>4104170</v>
      </c>
      <c r="E126" s="17" t="s">
        <v>262</v>
      </c>
      <c r="F126" s="19">
        <f t="shared" si="22"/>
        <v>0.13333333333333333</v>
      </c>
      <c r="G126" s="20">
        <f t="shared" si="23"/>
        <v>118</v>
      </c>
      <c r="H126" s="20">
        <f t="shared" si="24"/>
        <v>3</v>
      </c>
      <c r="I126" s="20">
        <f t="shared" si="27"/>
        <v>194520</v>
      </c>
      <c r="J126" s="20" t="s">
        <v>1889</v>
      </c>
      <c r="K126" s="21"/>
      <c r="L126" s="22" t="str">
        <f t="shared" si="25"/>
        <v/>
      </c>
      <c r="M126" s="23">
        <f t="shared" si="26"/>
        <v>5.3783007079636499E-6</v>
      </c>
    </row>
    <row r="127" spans="1:13" x14ac:dyDescent="0.35">
      <c r="A127" s="17">
        <v>119</v>
      </c>
      <c r="B127" s="17" t="s">
        <v>24</v>
      </c>
      <c r="C127" s="17">
        <v>2142</v>
      </c>
      <c r="D127" s="18">
        <f t="shared" si="21"/>
        <v>4110820</v>
      </c>
      <c r="E127" s="17" t="s">
        <v>25</v>
      </c>
      <c r="F127" s="19">
        <f t="shared" si="22"/>
        <v>0.13264782590106461</v>
      </c>
      <c r="G127" s="20">
        <f t="shared" si="23"/>
        <v>119</v>
      </c>
      <c r="H127" s="20">
        <f t="shared" si="24"/>
        <v>39892</v>
      </c>
      <c r="I127" s="20">
        <f t="shared" si="27"/>
        <v>234412</v>
      </c>
      <c r="J127" s="20" t="s">
        <v>1889</v>
      </c>
      <c r="K127" s="21"/>
      <c r="L127" s="22" t="str">
        <f t="shared" si="25"/>
        <v>Yes</v>
      </c>
      <c r="M127" s="23">
        <f t="shared" si="26"/>
        <v>7.1517057280695309E-2</v>
      </c>
    </row>
    <row r="128" spans="1:13" x14ac:dyDescent="0.35">
      <c r="A128" s="17">
        <v>120</v>
      </c>
      <c r="B128" s="17" t="s">
        <v>52</v>
      </c>
      <c r="C128" s="17">
        <v>2257</v>
      </c>
      <c r="D128" s="18">
        <f t="shared" si="21"/>
        <v>4111220</v>
      </c>
      <c r="E128" s="17" t="s">
        <v>149</v>
      </c>
      <c r="F128" s="19">
        <f t="shared" si="22"/>
        <v>0.13207547169811321</v>
      </c>
      <c r="G128" s="20">
        <f t="shared" si="23"/>
        <v>120</v>
      </c>
      <c r="H128" s="20">
        <f t="shared" si="24"/>
        <v>917</v>
      </c>
      <c r="I128" s="20">
        <f t="shared" si="27"/>
        <v>235329</v>
      </c>
      <c r="J128" s="20" t="s">
        <v>1889</v>
      </c>
      <c r="K128" s="21"/>
      <c r="L128" s="22" t="str">
        <f t="shared" si="25"/>
        <v/>
      </c>
      <c r="M128" s="23">
        <f t="shared" si="26"/>
        <v>1.6439672497342223E-3</v>
      </c>
    </row>
    <row r="129" spans="1:13" x14ac:dyDescent="0.35">
      <c r="A129" s="17">
        <v>121</v>
      </c>
      <c r="B129" s="17" t="s">
        <v>58</v>
      </c>
      <c r="C129" s="17">
        <v>1991</v>
      </c>
      <c r="D129" s="18">
        <f t="shared" si="21"/>
        <v>4110710</v>
      </c>
      <c r="E129" s="17" t="s">
        <v>59</v>
      </c>
      <c r="F129" s="19">
        <f t="shared" si="22"/>
        <v>0.13035246140401982</v>
      </c>
      <c r="G129" s="20">
        <f t="shared" si="23"/>
        <v>121</v>
      </c>
      <c r="H129" s="20">
        <f t="shared" si="24"/>
        <v>5581</v>
      </c>
      <c r="I129" s="20">
        <f t="shared" si="27"/>
        <v>240910</v>
      </c>
      <c r="J129" s="20" t="s">
        <v>1889</v>
      </c>
      <c r="K129" s="21"/>
      <c r="L129" s="22" t="str">
        <f t="shared" si="25"/>
        <v>Yes</v>
      </c>
      <c r="M129" s="23">
        <f t="shared" si="26"/>
        <v>1.0005432083715043E-2</v>
      </c>
    </row>
    <row r="130" spans="1:13" x14ac:dyDescent="0.35">
      <c r="A130" s="17">
        <v>122</v>
      </c>
      <c r="B130" s="17" t="s">
        <v>126</v>
      </c>
      <c r="C130" s="17">
        <v>1972</v>
      </c>
      <c r="D130" s="18">
        <f t="shared" si="21"/>
        <v>4105760</v>
      </c>
      <c r="E130" s="17" t="s">
        <v>184</v>
      </c>
      <c r="F130" s="19">
        <f t="shared" si="22"/>
        <v>0.12781954887218044</v>
      </c>
      <c r="G130" s="20">
        <f t="shared" si="23"/>
        <v>122</v>
      </c>
      <c r="H130" s="20">
        <f t="shared" si="24"/>
        <v>434</v>
      </c>
      <c r="I130" s="20">
        <f t="shared" si="27"/>
        <v>241344</v>
      </c>
      <c r="J130" s="20" t="s">
        <v>1889</v>
      </c>
      <c r="K130" s="21"/>
      <c r="L130" s="22" t="str">
        <f t="shared" si="25"/>
        <v/>
      </c>
      <c r="M130" s="23">
        <f t="shared" si="26"/>
        <v>7.7806083575207466E-4</v>
      </c>
    </row>
    <row r="131" spans="1:13" x14ac:dyDescent="0.35">
      <c r="A131" s="17">
        <v>123</v>
      </c>
      <c r="B131" s="17" t="s">
        <v>33</v>
      </c>
      <c r="C131" s="17">
        <v>1931</v>
      </c>
      <c r="D131" s="18">
        <f t="shared" si="21"/>
        <v>4105610</v>
      </c>
      <c r="E131" s="17" t="s">
        <v>117</v>
      </c>
      <c r="F131" s="19">
        <f t="shared" si="22"/>
        <v>0.12571428571428572</v>
      </c>
      <c r="G131" s="20">
        <f t="shared" si="23"/>
        <v>123</v>
      </c>
      <c r="H131" s="20">
        <f t="shared" si="24"/>
        <v>1796</v>
      </c>
      <c r="I131" s="20">
        <f t="shared" si="27"/>
        <v>243140</v>
      </c>
      <c r="J131" s="20" t="s">
        <v>1889</v>
      </c>
      <c r="K131" s="21"/>
      <c r="L131" s="22" t="str">
        <f t="shared" si="25"/>
        <v>Yes</v>
      </c>
      <c r="M131" s="23">
        <f t="shared" si="26"/>
        <v>3.2198093571675717E-3</v>
      </c>
    </row>
    <row r="132" spans="1:13" x14ac:dyDescent="0.35">
      <c r="A132" s="17">
        <v>124</v>
      </c>
      <c r="B132" s="17" t="s">
        <v>71</v>
      </c>
      <c r="C132" s="17">
        <v>1896</v>
      </c>
      <c r="D132" s="18">
        <f t="shared" si="21"/>
        <v>4101740</v>
      </c>
      <c r="E132" s="17" t="s">
        <v>246</v>
      </c>
      <c r="F132" s="19">
        <f t="shared" si="22"/>
        <v>0.125</v>
      </c>
      <c r="G132" s="20">
        <f t="shared" si="23"/>
        <v>124</v>
      </c>
      <c r="H132" s="20">
        <f t="shared" si="24"/>
        <v>30</v>
      </c>
      <c r="I132" s="20">
        <f t="shared" si="27"/>
        <v>243170</v>
      </c>
      <c r="J132" s="20" t="s">
        <v>1889</v>
      </c>
      <c r="K132" s="21"/>
      <c r="L132" s="22" t="str">
        <f t="shared" si="25"/>
        <v/>
      </c>
      <c r="M132" s="23">
        <f t="shared" si="26"/>
        <v>5.3783007079636502E-5</v>
      </c>
    </row>
    <row r="133" spans="1:13" x14ac:dyDescent="0.35">
      <c r="A133" s="17">
        <v>125</v>
      </c>
      <c r="B133" s="17" t="s">
        <v>52</v>
      </c>
      <c r="C133" s="17">
        <v>2252</v>
      </c>
      <c r="D133" s="18">
        <f t="shared" si="21"/>
        <v>4101230</v>
      </c>
      <c r="E133" s="17" t="s">
        <v>159</v>
      </c>
      <c r="F133" s="19">
        <f t="shared" si="22"/>
        <v>0.12423873325213154</v>
      </c>
      <c r="G133" s="20">
        <f t="shared" si="23"/>
        <v>125</v>
      </c>
      <c r="H133" s="20">
        <f t="shared" si="24"/>
        <v>733</v>
      </c>
      <c r="I133" s="20">
        <f t="shared" si="27"/>
        <v>243903</v>
      </c>
      <c r="J133" s="20" t="s">
        <v>1889</v>
      </c>
      <c r="K133" s="21"/>
      <c r="L133" s="22" t="str">
        <f t="shared" si="25"/>
        <v/>
      </c>
      <c r="M133" s="23">
        <f t="shared" si="26"/>
        <v>1.314098139645785E-3</v>
      </c>
    </row>
    <row r="134" spans="1:13" x14ac:dyDescent="0.35">
      <c r="A134" s="17">
        <v>126</v>
      </c>
      <c r="B134" s="17" t="s">
        <v>43</v>
      </c>
      <c r="C134" s="17">
        <v>2100</v>
      </c>
      <c r="D134" s="18">
        <f t="shared" si="21"/>
        <v>4101120</v>
      </c>
      <c r="E134" s="17" t="s">
        <v>44</v>
      </c>
      <c r="F134" s="19">
        <f t="shared" si="22"/>
        <v>0.12410088318310115</v>
      </c>
      <c r="G134" s="20">
        <f t="shared" si="23"/>
        <v>126</v>
      </c>
      <c r="H134" s="20">
        <f t="shared" si="24"/>
        <v>8988</v>
      </c>
      <c r="I134" s="20">
        <f t="shared" si="27"/>
        <v>252891</v>
      </c>
      <c r="J134" s="20" t="s">
        <v>1889</v>
      </c>
      <c r="K134" s="21"/>
      <c r="L134" s="22" t="str">
        <f t="shared" si="25"/>
        <v>Yes</v>
      </c>
      <c r="M134" s="23">
        <f t="shared" si="26"/>
        <v>1.6113388921059096E-2</v>
      </c>
    </row>
    <row r="135" spans="1:13" x14ac:dyDescent="0.35">
      <c r="A135" s="17">
        <v>127</v>
      </c>
      <c r="B135" s="17" t="s">
        <v>31</v>
      </c>
      <c r="C135" s="17">
        <v>2090</v>
      </c>
      <c r="D135" s="18">
        <f t="shared" si="21"/>
        <v>4107980</v>
      </c>
      <c r="E135" s="17" t="s">
        <v>223</v>
      </c>
      <c r="F135" s="19">
        <f t="shared" si="22"/>
        <v>0.12408759124087591</v>
      </c>
      <c r="G135" s="20">
        <f t="shared" si="23"/>
        <v>127</v>
      </c>
      <c r="H135" s="20">
        <f t="shared" si="24"/>
        <v>188</v>
      </c>
      <c r="I135" s="20">
        <f t="shared" si="27"/>
        <v>253079</v>
      </c>
      <c r="J135" s="20" t="s">
        <v>1889</v>
      </c>
      <c r="K135" s="21"/>
      <c r="L135" s="22" t="str">
        <f t="shared" si="25"/>
        <v/>
      </c>
      <c r="M135" s="23">
        <f t="shared" si="26"/>
        <v>3.3704017769905538E-4</v>
      </c>
    </row>
    <row r="136" spans="1:13" x14ac:dyDescent="0.35">
      <c r="A136" s="17">
        <v>128</v>
      </c>
      <c r="B136" s="17" t="s">
        <v>115</v>
      </c>
      <c r="C136" s="17">
        <v>1936</v>
      </c>
      <c r="D136" s="18">
        <f t="shared" si="21"/>
        <v>4113080</v>
      </c>
      <c r="E136" s="17" t="s">
        <v>147</v>
      </c>
      <c r="F136" s="19">
        <f t="shared" si="22"/>
        <v>0.12103174603174603</v>
      </c>
      <c r="G136" s="20">
        <f t="shared" si="23"/>
        <v>128</v>
      </c>
      <c r="H136" s="20">
        <f t="shared" si="24"/>
        <v>945</v>
      </c>
      <c r="I136" s="20">
        <f t="shared" si="27"/>
        <v>254024</v>
      </c>
      <c r="J136" s="20" t="s">
        <v>1889</v>
      </c>
      <c r="K136" s="21"/>
      <c r="L136" s="22" t="str">
        <f t="shared" si="25"/>
        <v/>
      </c>
      <c r="M136" s="23">
        <f t="shared" si="26"/>
        <v>1.6941647230085497E-3</v>
      </c>
    </row>
    <row r="137" spans="1:13" x14ac:dyDescent="0.35">
      <c r="A137" s="17">
        <v>129</v>
      </c>
      <c r="B137" s="17" t="s">
        <v>43</v>
      </c>
      <c r="C137" s="17">
        <v>2104</v>
      </c>
      <c r="D137" s="18">
        <f t="shared" ref="D137:D168" si="28">IF(ISNA(VLOOKUP($C137,POVRT,7,FALSE)),0,VLOOKUP($C137,POVRT,7,FALSE))</f>
        <v>4108100</v>
      </c>
      <c r="E137" s="17" t="s">
        <v>66</v>
      </c>
      <c r="F137" s="19">
        <f t="shared" ref="F137:F168" si="29">IF(ISNA(VLOOKUP($C137,POVRT,5,FALSE)),0,VLOOKUP($C137,POVRT,5,FALSE))</f>
        <v>0.12061711079943899</v>
      </c>
      <c r="G137" s="20">
        <f t="shared" ref="G137:G168" si="30">IF(ISNA(VLOOKUP($C137,POVRT,6,FALSE)),0,VLOOKUP($C137,POVRT,6,FALSE))</f>
        <v>129</v>
      </c>
      <c r="H137" s="20">
        <f t="shared" ref="H137:H168" si="31">IF(ISNA(VLOOKUP($C137,FallMem,4,FALSE)),0,VLOOKUP($C137,FallMem,4,FALSE))</f>
        <v>5231</v>
      </c>
      <c r="I137" s="20">
        <f t="shared" si="27"/>
        <v>259255</v>
      </c>
      <c r="J137" s="20" t="s">
        <v>1889</v>
      </c>
      <c r="K137" s="21"/>
      <c r="L137" s="22" t="str">
        <f t="shared" ref="L137:L168" si="32">IF(H137&gt;1000,"Yes","")</f>
        <v>Yes</v>
      </c>
      <c r="M137" s="23">
        <f t="shared" ref="M137:M168" si="33">H137/$H$7</f>
        <v>9.3779636677859511E-3</v>
      </c>
    </row>
    <row r="138" spans="1:13" x14ac:dyDescent="0.35">
      <c r="A138" s="17">
        <v>130</v>
      </c>
      <c r="B138" s="17" t="s">
        <v>98</v>
      </c>
      <c r="C138" s="17">
        <v>1946</v>
      </c>
      <c r="D138" s="18">
        <f t="shared" si="28"/>
        <v>4103265</v>
      </c>
      <c r="E138" s="17" t="s">
        <v>150</v>
      </c>
      <c r="F138" s="19">
        <f t="shared" si="29"/>
        <v>0.12031386224934612</v>
      </c>
      <c r="G138" s="20">
        <f t="shared" si="30"/>
        <v>130</v>
      </c>
      <c r="H138" s="20">
        <f t="shared" si="31"/>
        <v>857</v>
      </c>
      <c r="I138" s="20">
        <f t="shared" ref="I138:I169" si="34">I137+H138</f>
        <v>260112</v>
      </c>
      <c r="J138" s="20" t="s">
        <v>1889</v>
      </c>
      <c r="K138" s="21"/>
      <c r="L138" s="22" t="str">
        <f t="shared" si="32"/>
        <v/>
      </c>
      <c r="M138" s="23">
        <f t="shared" si="33"/>
        <v>1.5364012355749493E-3</v>
      </c>
    </row>
    <row r="139" spans="1:13" x14ac:dyDescent="0.35">
      <c r="A139" s="17">
        <v>131</v>
      </c>
      <c r="B139" s="17" t="s">
        <v>187</v>
      </c>
      <c r="C139" s="17">
        <v>2219</v>
      </c>
      <c r="D139" s="18">
        <f t="shared" si="28"/>
        <v>4106870</v>
      </c>
      <c r="E139" s="17" t="s">
        <v>200</v>
      </c>
      <c r="F139" s="19">
        <f t="shared" si="29"/>
        <v>0.11811023622047244</v>
      </c>
      <c r="G139" s="20">
        <f t="shared" si="30"/>
        <v>131</v>
      </c>
      <c r="H139" s="20">
        <f t="shared" si="31"/>
        <v>270</v>
      </c>
      <c r="I139" s="20">
        <f t="shared" si="34"/>
        <v>260382</v>
      </c>
      <c r="J139" s="20" t="s">
        <v>1889</v>
      </c>
      <c r="K139" s="21"/>
      <c r="L139" s="22" t="str">
        <f t="shared" si="32"/>
        <v/>
      </c>
      <c r="M139" s="23">
        <f t="shared" si="33"/>
        <v>4.8404706371672849E-4</v>
      </c>
    </row>
    <row r="140" spans="1:13" x14ac:dyDescent="0.35">
      <c r="A140" s="17">
        <v>132</v>
      </c>
      <c r="B140" s="17" t="s">
        <v>22</v>
      </c>
      <c r="C140" s="17">
        <v>2183</v>
      </c>
      <c r="D140" s="18">
        <f t="shared" si="28"/>
        <v>4106000</v>
      </c>
      <c r="E140" s="17" t="s">
        <v>38</v>
      </c>
      <c r="F140" s="19">
        <f t="shared" si="29"/>
        <v>0.11743029965932003</v>
      </c>
      <c r="G140" s="20">
        <f t="shared" si="30"/>
        <v>132</v>
      </c>
      <c r="H140" s="20">
        <f t="shared" si="31"/>
        <v>11694</v>
      </c>
      <c r="I140" s="20">
        <f t="shared" si="34"/>
        <v>272076</v>
      </c>
      <c r="J140" s="20" t="s">
        <v>1889</v>
      </c>
      <c r="K140" s="21"/>
      <c r="L140" s="22" t="str">
        <f t="shared" si="32"/>
        <v>Yes</v>
      </c>
      <c r="M140" s="23">
        <f t="shared" si="33"/>
        <v>2.0964616159642308E-2</v>
      </c>
    </row>
    <row r="141" spans="1:13" x14ac:dyDescent="0.35">
      <c r="A141" s="17">
        <v>133</v>
      </c>
      <c r="B141" s="17" t="s">
        <v>50</v>
      </c>
      <c r="C141" s="17">
        <v>1901</v>
      </c>
      <c r="D141" s="18">
        <f t="shared" si="28"/>
        <v>4103480</v>
      </c>
      <c r="E141" s="17" t="s">
        <v>51</v>
      </c>
      <c r="F141" s="19">
        <f t="shared" si="29"/>
        <v>0.11692471970101441</v>
      </c>
      <c r="G141" s="20">
        <f t="shared" si="30"/>
        <v>133</v>
      </c>
      <c r="H141" s="20">
        <f t="shared" si="31"/>
        <v>6461</v>
      </c>
      <c r="I141" s="20">
        <f t="shared" si="34"/>
        <v>278537</v>
      </c>
      <c r="J141" s="20" t="s">
        <v>1889</v>
      </c>
      <c r="K141" s="21"/>
      <c r="L141" s="22" t="str">
        <f t="shared" si="32"/>
        <v>Yes</v>
      </c>
      <c r="M141" s="23">
        <f t="shared" si="33"/>
        <v>1.1583066958051048E-2</v>
      </c>
    </row>
    <row r="142" spans="1:13" x14ac:dyDescent="0.35">
      <c r="A142" s="17">
        <v>134</v>
      </c>
      <c r="B142" s="17" t="s">
        <v>60</v>
      </c>
      <c r="C142" s="17">
        <v>2202</v>
      </c>
      <c r="D142" s="18">
        <f t="shared" si="28"/>
        <v>4109660</v>
      </c>
      <c r="E142" s="17" t="s">
        <v>197</v>
      </c>
      <c r="F142" s="19">
        <f t="shared" si="29"/>
        <v>0.11653116531165311</v>
      </c>
      <c r="G142" s="20">
        <f t="shared" si="30"/>
        <v>134</v>
      </c>
      <c r="H142" s="20">
        <f t="shared" si="31"/>
        <v>280</v>
      </c>
      <c r="I142" s="20">
        <f t="shared" si="34"/>
        <v>278817</v>
      </c>
      <c r="J142" s="20" t="s">
        <v>1889</v>
      </c>
      <c r="K142" s="21"/>
      <c r="L142" s="22" t="str">
        <f t="shared" si="32"/>
        <v/>
      </c>
      <c r="M142" s="23">
        <f t="shared" si="33"/>
        <v>5.0197473274327402E-4</v>
      </c>
    </row>
    <row r="143" spans="1:13" x14ac:dyDescent="0.35">
      <c r="A143" s="17">
        <v>135</v>
      </c>
      <c r="B143" s="17" t="s">
        <v>43</v>
      </c>
      <c r="C143" s="17">
        <v>2103</v>
      </c>
      <c r="D143" s="18">
        <f t="shared" si="28"/>
        <v>4111040</v>
      </c>
      <c r="E143" s="17" t="s">
        <v>91</v>
      </c>
      <c r="F143" s="19">
        <f t="shared" si="29"/>
        <v>0.11603650586701435</v>
      </c>
      <c r="G143" s="20">
        <f t="shared" si="30"/>
        <v>135</v>
      </c>
      <c r="H143" s="20">
        <f t="shared" si="31"/>
        <v>2836</v>
      </c>
      <c r="I143" s="20">
        <f t="shared" si="34"/>
        <v>281653</v>
      </c>
      <c r="J143" s="20" t="s">
        <v>1889</v>
      </c>
      <c r="K143" s="21"/>
      <c r="L143" s="22" t="str">
        <f t="shared" si="32"/>
        <v>Yes</v>
      </c>
      <c r="M143" s="23">
        <f t="shared" si="33"/>
        <v>5.084286935928304E-3</v>
      </c>
    </row>
    <row r="144" spans="1:13" x14ac:dyDescent="0.35">
      <c r="A144" s="59">
        <v>136</v>
      </c>
      <c r="B144" s="22" t="s">
        <v>31</v>
      </c>
      <c r="C144" s="22">
        <v>2091</v>
      </c>
      <c r="D144" s="24">
        <f t="shared" si="28"/>
        <v>4106930</v>
      </c>
      <c r="E144" s="22" t="s">
        <v>119</v>
      </c>
      <c r="F144" s="25">
        <f t="shared" si="29"/>
        <v>0.11561264822134387</v>
      </c>
      <c r="G144" s="21">
        <f t="shared" si="30"/>
        <v>136</v>
      </c>
      <c r="H144" s="21">
        <f t="shared" si="31"/>
        <v>1623</v>
      </c>
      <c r="I144" s="21">
        <f t="shared" si="34"/>
        <v>283276</v>
      </c>
      <c r="J144" s="21"/>
      <c r="K144" s="21"/>
      <c r="L144" s="22" t="str">
        <f t="shared" si="32"/>
        <v>Yes</v>
      </c>
      <c r="M144" s="23">
        <f t="shared" si="33"/>
        <v>2.9096606830083345E-3</v>
      </c>
    </row>
    <row r="145" spans="1:13" x14ac:dyDescent="0.35">
      <c r="A145" s="59">
        <v>137</v>
      </c>
      <c r="B145" s="22" t="s">
        <v>52</v>
      </c>
      <c r="C145" s="22">
        <v>2256</v>
      </c>
      <c r="D145" s="24">
        <f t="shared" si="28"/>
        <v>4108010</v>
      </c>
      <c r="E145" s="22" t="s">
        <v>53</v>
      </c>
      <c r="F145" s="25">
        <f t="shared" si="29"/>
        <v>0.11246593028259934</v>
      </c>
      <c r="G145" s="21">
        <f t="shared" si="30"/>
        <v>137</v>
      </c>
      <c r="H145" s="21">
        <f t="shared" si="31"/>
        <v>6345</v>
      </c>
      <c r="I145" s="21">
        <f t="shared" si="34"/>
        <v>289621</v>
      </c>
      <c r="J145" s="21"/>
      <c r="K145" s="21"/>
      <c r="L145" s="22" t="str">
        <f t="shared" si="32"/>
        <v>Yes</v>
      </c>
      <c r="M145" s="23">
        <f t="shared" si="33"/>
        <v>1.1375105997343119E-2</v>
      </c>
    </row>
    <row r="146" spans="1:13" x14ac:dyDescent="0.35">
      <c r="A146" s="59">
        <v>138</v>
      </c>
      <c r="B146" s="22" t="s">
        <v>26</v>
      </c>
      <c r="C146" s="22">
        <v>2241</v>
      </c>
      <c r="D146" s="24">
        <f t="shared" si="28"/>
        <v>4105160</v>
      </c>
      <c r="E146" s="22" t="s">
        <v>54</v>
      </c>
      <c r="F146" s="25">
        <f t="shared" si="29"/>
        <v>0.11229646266142616</v>
      </c>
      <c r="G146" s="21">
        <f t="shared" si="30"/>
        <v>138</v>
      </c>
      <c r="H146" s="21">
        <f t="shared" si="31"/>
        <v>5747</v>
      </c>
      <c r="I146" s="21">
        <f t="shared" si="34"/>
        <v>295368</v>
      </c>
      <c r="J146" s="21"/>
      <c r="K146" s="21"/>
      <c r="L146" s="22" t="str">
        <f t="shared" si="32"/>
        <v>Yes</v>
      </c>
      <c r="M146" s="23">
        <f t="shared" si="33"/>
        <v>1.0303031389555699E-2</v>
      </c>
    </row>
    <row r="147" spans="1:13" x14ac:dyDescent="0.35">
      <c r="A147" s="59">
        <v>139</v>
      </c>
      <c r="B147" s="22" t="s">
        <v>79</v>
      </c>
      <c r="C147" s="22">
        <v>2024</v>
      </c>
      <c r="D147" s="24">
        <f t="shared" si="28"/>
        <v>4106510</v>
      </c>
      <c r="E147" s="22" t="s">
        <v>80</v>
      </c>
      <c r="F147" s="25">
        <f t="shared" si="29"/>
        <v>0.11192930780559647</v>
      </c>
      <c r="G147" s="21">
        <f t="shared" si="30"/>
        <v>139</v>
      </c>
      <c r="H147" s="21">
        <f t="shared" si="31"/>
        <v>3770</v>
      </c>
      <c r="I147" s="21">
        <f t="shared" si="34"/>
        <v>299138</v>
      </c>
      <c r="J147" s="21"/>
      <c r="K147" s="21"/>
      <c r="L147" s="22" t="str">
        <f t="shared" si="32"/>
        <v>Yes</v>
      </c>
      <c r="M147" s="23">
        <f t="shared" si="33"/>
        <v>6.7587312230076536E-3</v>
      </c>
    </row>
    <row r="148" spans="1:13" x14ac:dyDescent="0.35">
      <c r="A148" s="59">
        <v>140</v>
      </c>
      <c r="B148" s="22" t="s">
        <v>31</v>
      </c>
      <c r="C148" s="22">
        <v>2086</v>
      </c>
      <c r="D148" s="24">
        <f t="shared" si="28"/>
        <v>4103690</v>
      </c>
      <c r="E148" s="22" t="s">
        <v>138</v>
      </c>
      <c r="F148" s="25">
        <f t="shared" si="29"/>
        <v>0.11125319693094629</v>
      </c>
      <c r="G148" s="21">
        <f t="shared" si="30"/>
        <v>140</v>
      </c>
      <c r="H148" s="21">
        <f t="shared" si="31"/>
        <v>1152</v>
      </c>
      <c r="I148" s="21">
        <f t="shared" si="34"/>
        <v>300290</v>
      </c>
      <c r="J148" s="21"/>
      <c r="K148" s="21"/>
      <c r="L148" s="22" t="str">
        <f t="shared" si="32"/>
        <v>Yes</v>
      </c>
      <c r="M148" s="23">
        <f t="shared" si="33"/>
        <v>2.0652674718580418E-3</v>
      </c>
    </row>
    <row r="149" spans="1:13" x14ac:dyDescent="0.35">
      <c r="A149" s="59">
        <v>141</v>
      </c>
      <c r="B149" s="22" t="s">
        <v>31</v>
      </c>
      <c r="C149" s="22">
        <v>2084</v>
      </c>
      <c r="D149" s="24">
        <f t="shared" si="28"/>
        <v>4104950</v>
      </c>
      <c r="E149" s="22" t="s">
        <v>125</v>
      </c>
      <c r="F149" s="25">
        <f t="shared" si="29"/>
        <v>0.11116910229645094</v>
      </c>
      <c r="G149" s="21">
        <f t="shared" si="30"/>
        <v>141</v>
      </c>
      <c r="H149" s="21">
        <f t="shared" si="31"/>
        <v>1416</v>
      </c>
      <c r="I149" s="21">
        <f t="shared" si="34"/>
        <v>301706</v>
      </c>
      <c r="J149" s="21"/>
      <c r="K149" s="21"/>
      <c r="L149" s="22" t="str">
        <f t="shared" si="32"/>
        <v>Yes</v>
      </c>
      <c r="M149" s="23">
        <f t="shared" si="33"/>
        <v>2.5385579341588426E-3</v>
      </c>
    </row>
    <row r="150" spans="1:13" x14ac:dyDescent="0.35">
      <c r="A150" s="59">
        <v>142</v>
      </c>
      <c r="B150" s="22" t="s">
        <v>31</v>
      </c>
      <c r="C150" s="22">
        <v>2081</v>
      </c>
      <c r="D150" s="24">
        <f t="shared" si="28"/>
        <v>4109870</v>
      </c>
      <c r="E150" s="22" t="s">
        <v>146</v>
      </c>
      <c r="F150" s="25">
        <f t="shared" si="29"/>
        <v>0.1111111111111111</v>
      </c>
      <c r="G150" s="21">
        <f t="shared" si="30"/>
        <v>142</v>
      </c>
      <c r="H150" s="21">
        <f t="shared" si="31"/>
        <v>986</v>
      </c>
      <c r="I150" s="21">
        <f t="shared" si="34"/>
        <v>302692</v>
      </c>
      <c r="J150" s="21"/>
      <c r="K150" s="21"/>
      <c r="L150" s="22" t="str">
        <f t="shared" si="32"/>
        <v/>
      </c>
      <c r="M150" s="23">
        <f t="shared" si="33"/>
        <v>1.7676681660173863E-3</v>
      </c>
    </row>
    <row r="151" spans="1:13" x14ac:dyDescent="0.35">
      <c r="A151" s="59">
        <v>143</v>
      </c>
      <c r="B151" s="22" t="s">
        <v>29</v>
      </c>
      <c r="C151" s="22">
        <v>1977</v>
      </c>
      <c r="D151" s="24">
        <f t="shared" si="28"/>
        <v>4110350</v>
      </c>
      <c r="E151" s="22" t="s">
        <v>46</v>
      </c>
      <c r="F151" s="25">
        <f t="shared" si="29"/>
        <v>0.1109213073681813</v>
      </c>
      <c r="G151" s="21">
        <f t="shared" si="30"/>
        <v>143</v>
      </c>
      <c r="H151" s="21">
        <f t="shared" si="31"/>
        <v>7069</v>
      </c>
      <c r="I151" s="21">
        <f t="shared" si="34"/>
        <v>309761</v>
      </c>
      <c r="J151" s="21"/>
      <c r="K151" s="21"/>
      <c r="L151" s="22" t="str">
        <f t="shared" si="32"/>
        <v>Yes</v>
      </c>
      <c r="M151" s="23">
        <f t="shared" si="33"/>
        <v>1.2673069234865013E-2</v>
      </c>
    </row>
    <row r="152" spans="1:13" x14ac:dyDescent="0.35">
      <c r="A152" s="59">
        <v>144</v>
      </c>
      <c r="B152" s="22" t="s">
        <v>31</v>
      </c>
      <c r="C152" s="22">
        <v>2082</v>
      </c>
      <c r="D152" s="24">
        <f t="shared" si="28"/>
        <v>4104740</v>
      </c>
      <c r="E152" s="22" t="s">
        <v>32</v>
      </c>
      <c r="F152" s="25">
        <f t="shared" si="29"/>
        <v>0.10869338342725944</v>
      </c>
      <c r="G152" s="21">
        <f t="shared" si="30"/>
        <v>144</v>
      </c>
      <c r="H152" s="21">
        <f t="shared" si="31"/>
        <v>16671</v>
      </c>
      <c r="I152" s="21">
        <f t="shared" si="34"/>
        <v>326432</v>
      </c>
      <c r="J152" s="21"/>
      <c r="K152" s="21"/>
      <c r="L152" s="22" t="str">
        <f t="shared" si="32"/>
        <v>Yes</v>
      </c>
      <c r="M152" s="23">
        <f t="shared" si="33"/>
        <v>2.9887217034154003E-2</v>
      </c>
    </row>
    <row r="153" spans="1:13" x14ac:dyDescent="0.35">
      <c r="A153" s="59">
        <v>145</v>
      </c>
      <c r="B153" s="22" t="s">
        <v>60</v>
      </c>
      <c r="C153" s="22">
        <v>2203</v>
      </c>
      <c r="D153" s="24">
        <f t="shared" si="28"/>
        <v>4104530</v>
      </c>
      <c r="E153" s="22" t="s">
        <v>195</v>
      </c>
      <c r="F153" s="25">
        <f t="shared" si="29"/>
        <v>0.10859728506787331</v>
      </c>
      <c r="G153" s="21">
        <f t="shared" si="30"/>
        <v>145</v>
      </c>
      <c r="H153" s="21">
        <f t="shared" si="31"/>
        <v>290</v>
      </c>
      <c r="I153" s="21">
        <f t="shared" si="34"/>
        <v>326722</v>
      </c>
      <c r="J153" s="21"/>
      <c r="K153" s="21"/>
      <c r="L153" s="22" t="str">
        <f t="shared" si="32"/>
        <v/>
      </c>
      <c r="M153" s="23">
        <f t="shared" si="33"/>
        <v>5.1990240176981949E-4</v>
      </c>
    </row>
    <row r="154" spans="1:13" x14ac:dyDescent="0.35">
      <c r="A154" s="59">
        <v>146</v>
      </c>
      <c r="B154" s="22" t="s">
        <v>29</v>
      </c>
      <c r="C154" s="22">
        <v>1976</v>
      </c>
      <c r="D154" s="24">
        <f t="shared" si="28"/>
        <v>4101980</v>
      </c>
      <c r="E154" s="22" t="s">
        <v>30</v>
      </c>
      <c r="F154" s="25">
        <f t="shared" si="29"/>
        <v>0.10625291405481013</v>
      </c>
      <c r="G154" s="21">
        <f t="shared" si="30"/>
        <v>146</v>
      </c>
      <c r="H154" s="21">
        <f t="shared" si="31"/>
        <v>17542</v>
      </c>
      <c r="I154" s="21">
        <f t="shared" si="34"/>
        <v>344264</v>
      </c>
      <c r="J154" s="21"/>
      <c r="K154" s="21"/>
      <c r="L154" s="22" t="str">
        <f t="shared" si="32"/>
        <v>Yes</v>
      </c>
      <c r="M154" s="23">
        <f t="shared" si="33"/>
        <v>3.1448717006366117E-2</v>
      </c>
    </row>
    <row r="155" spans="1:13" x14ac:dyDescent="0.35">
      <c r="A155" s="59">
        <v>147</v>
      </c>
      <c r="B155" s="22" t="s">
        <v>95</v>
      </c>
      <c r="C155" s="22">
        <v>2052</v>
      </c>
      <c r="D155" s="24">
        <f t="shared" si="28"/>
        <v>4102190</v>
      </c>
      <c r="E155" s="22" t="s">
        <v>248</v>
      </c>
      <c r="F155" s="25">
        <f t="shared" si="29"/>
        <v>0.10344827586206896</v>
      </c>
      <c r="G155" s="21">
        <f t="shared" si="30"/>
        <v>147</v>
      </c>
      <c r="H155" s="21">
        <f t="shared" si="31"/>
        <v>22</v>
      </c>
      <c r="I155" s="21">
        <f t="shared" si="34"/>
        <v>344286</v>
      </c>
      <c r="J155" s="21"/>
      <c r="K155" s="21"/>
      <c r="L155" s="22" t="str">
        <f t="shared" si="32"/>
        <v/>
      </c>
      <c r="M155" s="23">
        <f t="shared" si="33"/>
        <v>3.94408718584001E-5</v>
      </c>
    </row>
    <row r="156" spans="1:13" x14ac:dyDescent="0.35">
      <c r="A156" s="59">
        <v>148</v>
      </c>
      <c r="B156" s="22" t="s">
        <v>24</v>
      </c>
      <c r="C156" s="22">
        <v>2141</v>
      </c>
      <c r="D156" s="24">
        <f t="shared" si="28"/>
        <v>4108880</v>
      </c>
      <c r="E156" s="22" t="s">
        <v>118</v>
      </c>
      <c r="F156" s="25">
        <f t="shared" si="29"/>
        <v>0.10103871576959396</v>
      </c>
      <c r="G156" s="21">
        <f t="shared" si="30"/>
        <v>148</v>
      </c>
      <c r="H156" s="21">
        <f t="shared" si="31"/>
        <v>1753</v>
      </c>
      <c r="I156" s="21">
        <f t="shared" si="34"/>
        <v>346039</v>
      </c>
      <c r="J156" s="21"/>
      <c r="K156" s="21"/>
      <c r="L156" s="22" t="str">
        <f t="shared" si="32"/>
        <v>Yes</v>
      </c>
      <c r="M156" s="23">
        <f t="shared" si="33"/>
        <v>3.1427203803534262E-3</v>
      </c>
    </row>
    <row r="157" spans="1:13" x14ac:dyDescent="0.35">
      <c r="A157" s="59">
        <v>149</v>
      </c>
      <c r="B157" s="22" t="s">
        <v>60</v>
      </c>
      <c r="C157" s="22">
        <v>2209</v>
      </c>
      <c r="D157" s="24">
        <f t="shared" si="28"/>
        <v>4111790</v>
      </c>
      <c r="E157" s="22" t="s">
        <v>179</v>
      </c>
      <c r="F157" s="25">
        <f t="shared" si="29"/>
        <v>9.9630996309963096E-2</v>
      </c>
      <c r="G157" s="21">
        <f t="shared" si="30"/>
        <v>149</v>
      </c>
      <c r="H157" s="21">
        <f t="shared" si="31"/>
        <v>500</v>
      </c>
      <c r="I157" s="21">
        <f t="shared" si="34"/>
        <v>346539</v>
      </c>
      <c r="J157" s="21"/>
      <c r="K157" s="21"/>
      <c r="L157" s="22" t="str">
        <f t="shared" si="32"/>
        <v/>
      </c>
      <c r="M157" s="23">
        <f t="shared" si="33"/>
        <v>8.9638345132727498E-4</v>
      </c>
    </row>
    <row r="158" spans="1:13" x14ac:dyDescent="0.35">
      <c r="A158" s="59">
        <v>150</v>
      </c>
      <c r="B158" s="22" t="s">
        <v>83</v>
      </c>
      <c r="C158" s="22">
        <v>2190</v>
      </c>
      <c r="D158" s="24">
        <f t="shared" si="28"/>
        <v>4103860</v>
      </c>
      <c r="E158" s="22" t="s">
        <v>87</v>
      </c>
      <c r="F158" s="25">
        <f t="shared" si="29"/>
        <v>9.9620733249051838E-2</v>
      </c>
      <c r="G158" s="21">
        <f t="shared" si="30"/>
        <v>150</v>
      </c>
      <c r="H158" s="21">
        <f t="shared" si="31"/>
        <v>3036</v>
      </c>
      <c r="I158" s="21">
        <f t="shared" si="34"/>
        <v>349575</v>
      </c>
      <c r="J158" s="21"/>
      <c r="K158" s="21"/>
      <c r="L158" s="22" t="str">
        <f t="shared" si="32"/>
        <v>Yes</v>
      </c>
      <c r="M158" s="23">
        <f t="shared" si="33"/>
        <v>5.4428403164592139E-3</v>
      </c>
    </row>
    <row r="159" spans="1:13" x14ac:dyDescent="0.35">
      <c r="A159" s="59">
        <v>151</v>
      </c>
      <c r="B159" s="22" t="s">
        <v>98</v>
      </c>
      <c r="C159" s="22">
        <v>1948</v>
      </c>
      <c r="D159" s="24">
        <f t="shared" si="28"/>
        <v>4111720</v>
      </c>
      <c r="E159" s="22" t="s">
        <v>99</v>
      </c>
      <c r="F159" s="25">
        <f t="shared" si="29"/>
        <v>9.9324704558244228E-2</v>
      </c>
      <c r="G159" s="21">
        <f t="shared" si="30"/>
        <v>151</v>
      </c>
      <c r="H159" s="21">
        <f t="shared" si="31"/>
        <v>2655</v>
      </c>
      <c r="I159" s="21">
        <f t="shared" si="34"/>
        <v>352230</v>
      </c>
      <c r="J159" s="21"/>
      <c r="K159" s="21"/>
      <c r="L159" s="22" t="str">
        <f t="shared" si="32"/>
        <v>Yes</v>
      </c>
      <c r="M159" s="23">
        <f t="shared" si="33"/>
        <v>4.7597961265478305E-3</v>
      </c>
    </row>
    <row r="160" spans="1:13" x14ac:dyDescent="0.35">
      <c r="A160" s="59">
        <v>152</v>
      </c>
      <c r="B160" s="22" t="s">
        <v>22</v>
      </c>
      <c r="C160" s="22">
        <v>2180</v>
      </c>
      <c r="D160" s="24">
        <f t="shared" si="28"/>
        <v>4110040</v>
      </c>
      <c r="E160" s="22" t="s">
        <v>23</v>
      </c>
      <c r="F160" s="25">
        <f t="shared" si="29"/>
        <v>9.8904221499991118E-2</v>
      </c>
      <c r="G160" s="21">
        <f t="shared" si="30"/>
        <v>152</v>
      </c>
      <c r="H160" s="21">
        <f t="shared" si="31"/>
        <v>46924</v>
      </c>
      <c r="I160" s="21">
        <f t="shared" si="34"/>
        <v>399154</v>
      </c>
      <c r="J160" s="21"/>
      <c r="K160" s="21"/>
      <c r="L160" s="22" t="str">
        <f t="shared" si="32"/>
        <v>Yes</v>
      </c>
      <c r="M160" s="23">
        <f t="shared" si="33"/>
        <v>8.4123794140162106E-2</v>
      </c>
    </row>
    <row r="161" spans="1:13" x14ac:dyDescent="0.35">
      <c r="A161" s="59">
        <v>153</v>
      </c>
      <c r="B161" s="22" t="s">
        <v>24</v>
      </c>
      <c r="C161" s="22">
        <v>2144</v>
      </c>
      <c r="D161" s="24">
        <f t="shared" si="28"/>
        <v>4111760</v>
      </c>
      <c r="E161" s="22" t="s">
        <v>196</v>
      </c>
      <c r="F161" s="25">
        <f t="shared" si="29"/>
        <v>9.8765432098765427E-2</v>
      </c>
      <c r="G161" s="21">
        <f t="shared" si="30"/>
        <v>153</v>
      </c>
      <c r="H161" s="21">
        <f t="shared" si="31"/>
        <v>289</v>
      </c>
      <c r="I161" s="21">
        <f t="shared" si="34"/>
        <v>399443</v>
      </c>
      <c r="J161" s="21"/>
      <c r="K161" s="21"/>
      <c r="L161" s="22" t="str">
        <f t="shared" si="32"/>
        <v/>
      </c>
      <c r="M161" s="23">
        <f t="shared" si="33"/>
        <v>5.1810963486716491E-4</v>
      </c>
    </row>
    <row r="162" spans="1:13" x14ac:dyDescent="0.35">
      <c r="A162" s="59">
        <v>154</v>
      </c>
      <c r="B162" s="22" t="s">
        <v>52</v>
      </c>
      <c r="C162" s="22">
        <v>2254</v>
      </c>
      <c r="D162" s="24">
        <f t="shared" si="28"/>
        <v>4108720</v>
      </c>
      <c r="E162" s="22" t="s">
        <v>74</v>
      </c>
      <c r="F162" s="25">
        <f t="shared" si="29"/>
        <v>9.8702185792349725E-2</v>
      </c>
      <c r="G162" s="21">
        <f t="shared" si="30"/>
        <v>154</v>
      </c>
      <c r="H162" s="21">
        <f t="shared" si="31"/>
        <v>4432</v>
      </c>
      <c r="I162" s="21">
        <f t="shared" si="34"/>
        <v>403875</v>
      </c>
      <c r="J162" s="21"/>
      <c r="K162" s="21"/>
      <c r="L162" s="22" t="str">
        <f t="shared" si="32"/>
        <v>Yes</v>
      </c>
      <c r="M162" s="23">
        <f t="shared" si="33"/>
        <v>7.9455429125649662E-3</v>
      </c>
    </row>
    <row r="163" spans="1:13" x14ac:dyDescent="0.35">
      <c r="A163" s="59">
        <v>155</v>
      </c>
      <c r="B163" s="22" t="s">
        <v>26</v>
      </c>
      <c r="C163" s="22">
        <v>2245</v>
      </c>
      <c r="D163" s="24">
        <f t="shared" si="28"/>
        <v>4105430</v>
      </c>
      <c r="E163" s="22" t="s">
        <v>176</v>
      </c>
      <c r="F163" s="25">
        <f t="shared" si="29"/>
        <v>9.7744360902255634E-2</v>
      </c>
      <c r="G163" s="21">
        <f t="shared" si="30"/>
        <v>155</v>
      </c>
      <c r="H163" s="21">
        <f t="shared" si="31"/>
        <v>512</v>
      </c>
      <c r="I163" s="21">
        <f t="shared" si="34"/>
        <v>404387</v>
      </c>
      <c r="J163" s="21"/>
      <c r="K163" s="21"/>
      <c r="L163" s="22" t="str">
        <f t="shared" si="32"/>
        <v/>
      </c>
      <c r="M163" s="23">
        <f t="shared" si="33"/>
        <v>9.1789665415912961E-4</v>
      </c>
    </row>
    <row r="164" spans="1:13" x14ac:dyDescent="0.35">
      <c r="A164" s="59">
        <v>156</v>
      </c>
      <c r="B164" s="22" t="s">
        <v>58</v>
      </c>
      <c r="C164" s="22">
        <v>1996</v>
      </c>
      <c r="D164" s="24">
        <f t="shared" si="28"/>
        <v>4104350</v>
      </c>
      <c r="E164" s="22" t="s">
        <v>193</v>
      </c>
      <c r="F164" s="25">
        <f t="shared" si="29"/>
        <v>9.7256857855361589E-2</v>
      </c>
      <c r="G164" s="21">
        <f t="shared" si="30"/>
        <v>156</v>
      </c>
      <c r="H164" s="21">
        <f t="shared" si="31"/>
        <v>319</v>
      </c>
      <c r="I164" s="21">
        <f t="shared" si="34"/>
        <v>404706</v>
      </c>
      <c r="J164" s="21"/>
      <c r="K164" s="21"/>
      <c r="L164" s="22" t="str">
        <f t="shared" si="32"/>
        <v/>
      </c>
      <c r="M164" s="23">
        <f t="shared" si="33"/>
        <v>5.7189264194680144E-4</v>
      </c>
    </row>
    <row r="165" spans="1:13" x14ac:dyDescent="0.35">
      <c r="A165" s="59">
        <v>157</v>
      </c>
      <c r="B165" s="22" t="s">
        <v>26</v>
      </c>
      <c r="C165" s="22">
        <v>2239</v>
      </c>
      <c r="D165" s="24">
        <f t="shared" si="28"/>
        <v>4100023</v>
      </c>
      <c r="E165" s="22" t="s">
        <v>28</v>
      </c>
      <c r="F165" s="25">
        <f t="shared" si="29"/>
        <v>9.4278018120969712E-2</v>
      </c>
      <c r="G165" s="21">
        <f t="shared" si="30"/>
        <v>157</v>
      </c>
      <c r="H165" s="21">
        <f t="shared" si="31"/>
        <v>19366</v>
      </c>
      <c r="I165" s="21">
        <f t="shared" si="34"/>
        <v>424072</v>
      </c>
      <c r="J165" s="21"/>
      <c r="K165" s="21"/>
      <c r="L165" s="22" t="str">
        <f t="shared" si="32"/>
        <v>Yes</v>
      </c>
      <c r="M165" s="23">
        <f t="shared" si="33"/>
        <v>3.4718723836808012E-2</v>
      </c>
    </row>
    <row r="166" spans="1:13" x14ac:dyDescent="0.35">
      <c r="A166" s="59">
        <v>158</v>
      </c>
      <c r="B166" s="22" t="s">
        <v>60</v>
      </c>
      <c r="C166" s="22">
        <v>2208</v>
      </c>
      <c r="D166" s="24">
        <f t="shared" si="28"/>
        <v>4101660</v>
      </c>
      <c r="E166" s="22" t="s">
        <v>171</v>
      </c>
      <c r="F166" s="25">
        <f t="shared" si="29"/>
        <v>9.4069529652351741E-2</v>
      </c>
      <c r="G166" s="21">
        <f t="shared" si="30"/>
        <v>158</v>
      </c>
      <c r="H166" s="21">
        <f t="shared" si="31"/>
        <v>548</v>
      </c>
      <c r="I166" s="21">
        <f t="shared" si="34"/>
        <v>424620</v>
      </c>
      <c r="J166" s="21"/>
      <c r="K166" s="21"/>
      <c r="L166" s="22" t="str">
        <f t="shared" si="32"/>
        <v/>
      </c>
      <c r="M166" s="23">
        <f t="shared" si="33"/>
        <v>9.8243626265469329E-4</v>
      </c>
    </row>
    <row r="167" spans="1:13" x14ac:dyDescent="0.35">
      <c r="A167" s="59">
        <v>159</v>
      </c>
      <c r="B167" s="22" t="s">
        <v>24</v>
      </c>
      <c r="C167" s="22">
        <v>2143</v>
      </c>
      <c r="D167" s="24">
        <f t="shared" si="28"/>
        <v>4100020</v>
      </c>
      <c r="E167" s="22" t="s">
        <v>110</v>
      </c>
      <c r="F167" s="25">
        <f t="shared" si="29"/>
        <v>9.4028373474100951E-2</v>
      </c>
      <c r="G167" s="21">
        <f t="shared" si="30"/>
        <v>159</v>
      </c>
      <c r="H167" s="21">
        <f t="shared" si="31"/>
        <v>2107</v>
      </c>
      <c r="I167" s="21">
        <f t="shared" si="34"/>
        <v>426727</v>
      </c>
      <c r="J167" s="21"/>
      <c r="K167" s="21"/>
      <c r="L167" s="22" t="str">
        <f t="shared" si="32"/>
        <v>Yes</v>
      </c>
      <c r="M167" s="23">
        <f t="shared" si="33"/>
        <v>3.7773598638931368E-3</v>
      </c>
    </row>
    <row r="168" spans="1:13" x14ac:dyDescent="0.35">
      <c r="A168" s="59">
        <v>160</v>
      </c>
      <c r="B168" s="22" t="s">
        <v>83</v>
      </c>
      <c r="C168" s="22">
        <v>2192</v>
      </c>
      <c r="D168" s="24">
        <f t="shared" si="28"/>
        <v>4109530</v>
      </c>
      <c r="E168" s="22" t="s">
        <v>194</v>
      </c>
      <c r="F168" s="25">
        <f t="shared" si="29"/>
        <v>9.3406593406593408E-2</v>
      </c>
      <c r="G168" s="21">
        <f t="shared" si="30"/>
        <v>160</v>
      </c>
      <c r="H168" s="21">
        <f t="shared" si="31"/>
        <v>305</v>
      </c>
      <c r="I168" s="21">
        <f t="shared" si="34"/>
        <v>427032</v>
      </c>
      <c r="J168" s="21"/>
      <c r="K168" s="21"/>
      <c r="L168" s="22" t="str">
        <f t="shared" si="32"/>
        <v/>
      </c>
      <c r="M168" s="23">
        <f t="shared" si="33"/>
        <v>5.4679390530963776E-4</v>
      </c>
    </row>
    <row r="169" spans="1:13" x14ac:dyDescent="0.35">
      <c r="A169" s="59">
        <v>161</v>
      </c>
      <c r="B169" s="22" t="s">
        <v>60</v>
      </c>
      <c r="C169" s="22">
        <v>2201</v>
      </c>
      <c r="D169" s="24">
        <f t="shared" ref="D169:D205" si="35">IF(ISNA(VLOOKUP($C169,POVRT,7,FALSE)),0,VLOOKUP($C169,POVRT,7,FALSE))</f>
        <v>4106270</v>
      </c>
      <c r="E169" s="22" t="s">
        <v>229</v>
      </c>
      <c r="F169" s="25">
        <f t="shared" ref="F169:F205" si="36">IF(ISNA(VLOOKUP($C169,POVRT,5,FALSE)),0,VLOOKUP($C169,POVRT,5,FALSE))</f>
        <v>9.2592592592592587E-2</v>
      </c>
      <c r="G169" s="21">
        <f t="shared" ref="G169:G205" si="37">IF(ISNA(VLOOKUP($C169,POVRT,6,FALSE)),0,VLOOKUP($C169,POVRT,6,FALSE))</f>
        <v>161</v>
      </c>
      <c r="H169" s="21">
        <f t="shared" ref="H169:H205" si="38">IF(ISNA(VLOOKUP($C169,FallMem,4,FALSE)),0,VLOOKUP($C169,FallMem,4,FALSE))</f>
        <v>162</v>
      </c>
      <c r="I169" s="21">
        <f t="shared" si="34"/>
        <v>427194</v>
      </c>
      <c r="J169" s="21"/>
      <c r="K169" s="21"/>
      <c r="L169" s="22" t="str">
        <f t="shared" ref="L169:L205" si="39">IF(H169&gt;1000,"Yes","")</f>
        <v/>
      </c>
      <c r="M169" s="23">
        <f t="shared" ref="M169:M205" si="40">H169/$H$7</f>
        <v>2.9042823823003712E-4</v>
      </c>
    </row>
    <row r="170" spans="1:13" x14ac:dyDescent="0.35">
      <c r="A170" s="59">
        <v>162</v>
      </c>
      <c r="B170" s="22" t="s">
        <v>60</v>
      </c>
      <c r="C170" s="22">
        <v>2210</v>
      </c>
      <c r="D170" s="24">
        <f t="shared" si="35"/>
        <v>4112540</v>
      </c>
      <c r="E170" s="22" t="s">
        <v>247</v>
      </c>
      <c r="F170" s="25">
        <f t="shared" si="36"/>
        <v>9.0909090909090912E-2</v>
      </c>
      <c r="G170" s="21">
        <f t="shared" si="37"/>
        <v>162</v>
      </c>
      <c r="H170" s="21">
        <f t="shared" si="38"/>
        <v>28</v>
      </c>
      <c r="I170" s="21">
        <f t="shared" ref="I170:I201" si="41">I169+H170</f>
        <v>427222</v>
      </c>
      <c r="J170" s="21"/>
      <c r="K170" s="21"/>
      <c r="L170" s="22" t="str">
        <f t="shared" si="39"/>
        <v/>
      </c>
      <c r="M170" s="23">
        <f t="shared" si="40"/>
        <v>5.0197473274327396E-5</v>
      </c>
    </row>
    <row r="171" spans="1:13" x14ac:dyDescent="0.35">
      <c r="A171" s="59">
        <v>163</v>
      </c>
      <c r="B171" s="22" t="s">
        <v>115</v>
      </c>
      <c r="C171" s="22">
        <v>2262</v>
      </c>
      <c r="D171" s="24">
        <f t="shared" si="35"/>
        <v>4100040</v>
      </c>
      <c r="E171" s="22" t="s">
        <v>181</v>
      </c>
      <c r="F171" s="25">
        <f t="shared" si="36"/>
        <v>8.9416058394160586E-2</v>
      </c>
      <c r="G171" s="21">
        <f t="shared" si="37"/>
        <v>163</v>
      </c>
      <c r="H171" s="21">
        <f t="shared" si="38"/>
        <v>492</v>
      </c>
      <c r="I171" s="21">
        <f t="shared" si="41"/>
        <v>427714</v>
      </c>
      <c r="J171" s="21"/>
      <c r="K171" s="21"/>
      <c r="L171" s="22" t="str">
        <f t="shared" si="39"/>
        <v/>
      </c>
      <c r="M171" s="23">
        <f t="shared" si="40"/>
        <v>8.8204131610603856E-4</v>
      </c>
    </row>
    <row r="172" spans="1:13" x14ac:dyDescent="0.35">
      <c r="A172" s="59">
        <v>164</v>
      </c>
      <c r="B172" s="22" t="s">
        <v>24</v>
      </c>
      <c r="C172" s="22">
        <v>2137</v>
      </c>
      <c r="D172" s="24">
        <f t="shared" si="35"/>
        <v>4100015</v>
      </c>
      <c r="E172" s="22" t="s">
        <v>123</v>
      </c>
      <c r="F172" s="25">
        <f t="shared" si="36"/>
        <v>8.8114754098360656E-2</v>
      </c>
      <c r="G172" s="21">
        <f t="shared" si="37"/>
        <v>164</v>
      </c>
      <c r="H172" s="21">
        <f t="shared" si="38"/>
        <v>1504</v>
      </c>
      <c r="I172" s="21">
        <f t="shared" si="41"/>
        <v>429218</v>
      </c>
      <c r="J172" s="21"/>
      <c r="K172" s="21"/>
      <c r="L172" s="22" t="str">
        <f t="shared" si="39"/>
        <v>Yes</v>
      </c>
      <c r="M172" s="23">
        <f t="shared" si="40"/>
        <v>2.696321421592443E-3</v>
      </c>
    </row>
    <row r="173" spans="1:13" x14ac:dyDescent="0.35">
      <c r="A173" s="59">
        <v>165</v>
      </c>
      <c r="B173" s="22" t="s">
        <v>26</v>
      </c>
      <c r="C173" s="22">
        <v>2242</v>
      </c>
      <c r="D173" s="24">
        <f t="shared" si="35"/>
        <v>4112240</v>
      </c>
      <c r="E173" s="22" t="s">
        <v>37</v>
      </c>
      <c r="F173" s="25">
        <f t="shared" si="36"/>
        <v>8.7374367251118773E-2</v>
      </c>
      <c r="G173" s="21">
        <f t="shared" si="37"/>
        <v>165</v>
      </c>
      <c r="H173" s="21">
        <f t="shared" si="38"/>
        <v>11859</v>
      </c>
      <c r="I173" s="21">
        <f t="shared" si="41"/>
        <v>441077</v>
      </c>
      <c r="J173" s="21"/>
      <c r="K173" s="21"/>
      <c r="L173" s="22" t="str">
        <f t="shared" si="39"/>
        <v>Yes</v>
      </c>
      <c r="M173" s="23">
        <f t="shared" si="40"/>
        <v>2.1260422698580309E-2</v>
      </c>
    </row>
    <row r="174" spans="1:13" x14ac:dyDescent="0.35">
      <c r="A174" s="59">
        <v>166</v>
      </c>
      <c r="B174" s="22" t="s">
        <v>113</v>
      </c>
      <c r="C174" s="22">
        <v>2213</v>
      </c>
      <c r="D174" s="24">
        <f t="shared" si="35"/>
        <v>4112690</v>
      </c>
      <c r="E174" s="22" t="s">
        <v>192</v>
      </c>
      <c r="F174" s="25">
        <f t="shared" si="36"/>
        <v>8.4925690021231418E-2</v>
      </c>
      <c r="G174" s="21">
        <f t="shared" si="37"/>
        <v>166</v>
      </c>
      <c r="H174" s="21">
        <f t="shared" si="38"/>
        <v>326</v>
      </c>
      <c r="I174" s="21">
        <f t="shared" si="41"/>
        <v>441403</v>
      </c>
      <c r="J174" s="21"/>
      <c r="K174" s="21"/>
      <c r="L174" s="22" t="str">
        <f t="shared" si="39"/>
        <v/>
      </c>
      <c r="M174" s="23">
        <f t="shared" si="40"/>
        <v>5.8444201026538328E-4</v>
      </c>
    </row>
    <row r="175" spans="1:13" x14ac:dyDescent="0.35">
      <c r="A175" s="59">
        <v>167</v>
      </c>
      <c r="B175" s="22" t="s">
        <v>50</v>
      </c>
      <c r="C175" s="22">
        <v>1900</v>
      </c>
      <c r="D175" s="24">
        <f t="shared" si="35"/>
        <v>4109600</v>
      </c>
      <c r="E175" s="22" t="s">
        <v>121</v>
      </c>
      <c r="F175" s="25">
        <f t="shared" si="36"/>
        <v>8.0423940149625936E-2</v>
      </c>
      <c r="G175" s="21">
        <f t="shared" si="37"/>
        <v>167</v>
      </c>
      <c r="H175" s="21">
        <f t="shared" si="38"/>
        <v>1543</v>
      </c>
      <c r="I175" s="21">
        <f t="shared" si="41"/>
        <v>442946</v>
      </c>
      <c r="J175" s="21"/>
      <c r="K175" s="21"/>
      <c r="L175" s="22" t="str">
        <f t="shared" si="39"/>
        <v>Yes</v>
      </c>
      <c r="M175" s="23">
        <f t="shared" si="40"/>
        <v>2.7662393307959707E-3</v>
      </c>
    </row>
    <row r="176" spans="1:13" x14ac:dyDescent="0.35">
      <c r="A176" s="59">
        <v>168</v>
      </c>
      <c r="B176" s="22" t="s">
        <v>33</v>
      </c>
      <c r="C176" s="22">
        <v>1925</v>
      </c>
      <c r="D176" s="24">
        <f t="shared" si="35"/>
        <v>4108310</v>
      </c>
      <c r="E176" s="22" t="s">
        <v>101</v>
      </c>
      <c r="F176" s="25">
        <f t="shared" si="36"/>
        <v>8.00113090189426E-2</v>
      </c>
      <c r="G176" s="21">
        <f t="shared" si="37"/>
        <v>168</v>
      </c>
      <c r="H176" s="21">
        <f t="shared" si="38"/>
        <v>2546</v>
      </c>
      <c r="I176" s="21">
        <f t="shared" si="41"/>
        <v>445492</v>
      </c>
      <c r="J176" s="21"/>
      <c r="K176" s="21"/>
      <c r="L176" s="22" t="str">
        <f t="shared" si="39"/>
        <v>Yes</v>
      </c>
      <c r="M176" s="23">
        <f t="shared" si="40"/>
        <v>4.5643845341584843E-3</v>
      </c>
    </row>
    <row r="177" spans="1:13" x14ac:dyDescent="0.35">
      <c r="A177" s="59">
        <v>169</v>
      </c>
      <c r="B177" s="22" t="s">
        <v>26</v>
      </c>
      <c r="C177" s="22">
        <v>2243</v>
      </c>
      <c r="D177" s="24">
        <f t="shared" si="35"/>
        <v>4101920</v>
      </c>
      <c r="E177" s="22" t="s">
        <v>27</v>
      </c>
      <c r="F177" s="25">
        <f t="shared" si="36"/>
        <v>7.9714340860837674E-2</v>
      </c>
      <c r="G177" s="21">
        <f t="shared" si="37"/>
        <v>169</v>
      </c>
      <c r="H177" s="21">
        <f t="shared" si="38"/>
        <v>39515</v>
      </c>
      <c r="I177" s="21">
        <f t="shared" si="41"/>
        <v>485007</v>
      </c>
      <c r="J177" s="21"/>
      <c r="K177" s="21"/>
      <c r="L177" s="22" t="str">
        <f t="shared" si="39"/>
        <v>Yes</v>
      </c>
      <c r="M177" s="23">
        <f t="shared" si="40"/>
        <v>7.0841184158394535E-2</v>
      </c>
    </row>
    <row r="178" spans="1:13" x14ac:dyDescent="0.35">
      <c r="A178" s="59">
        <v>170</v>
      </c>
      <c r="B178" s="22" t="s">
        <v>31</v>
      </c>
      <c r="C178" s="22">
        <v>2092</v>
      </c>
      <c r="D178" s="24">
        <f t="shared" si="35"/>
        <v>4107590</v>
      </c>
      <c r="E178" s="22" t="s">
        <v>135</v>
      </c>
      <c r="F178" s="25">
        <f t="shared" si="36"/>
        <v>7.8947368421052627E-2</v>
      </c>
      <c r="G178" s="21">
        <f t="shared" si="37"/>
        <v>170</v>
      </c>
      <c r="H178" s="21">
        <f t="shared" si="38"/>
        <v>1252</v>
      </c>
      <c r="I178" s="21">
        <f t="shared" si="41"/>
        <v>486259</v>
      </c>
      <c r="J178" s="21"/>
      <c r="K178" s="21"/>
      <c r="L178" s="22" t="str">
        <f t="shared" si="39"/>
        <v>Yes</v>
      </c>
      <c r="M178" s="23">
        <f t="shared" si="40"/>
        <v>2.2445441621234967E-3</v>
      </c>
    </row>
    <row r="179" spans="1:13" x14ac:dyDescent="0.35">
      <c r="A179" s="59">
        <v>171</v>
      </c>
      <c r="B179" s="22" t="s">
        <v>24</v>
      </c>
      <c r="C179" s="22">
        <v>2145</v>
      </c>
      <c r="D179" s="24">
        <f t="shared" si="35"/>
        <v>4108550</v>
      </c>
      <c r="E179" s="22" t="s">
        <v>163</v>
      </c>
      <c r="F179" s="25">
        <f t="shared" si="36"/>
        <v>7.6142131979695438E-2</v>
      </c>
      <c r="G179" s="21">
        <f t="shared" si="37"/>
        <v>171</v>
      </c>
      <c r="H179" s="21">
        <f t="shared" si="38"/>
        <v>658</v>
      </c>
      <c r="I179" s="21">
        <f t="shared" si="41"/>
        <v>486917</v>
      </c>
      <c r="J179" s="21"/>
      <c r="K179" s="21"/>
      <c r="L179" s="22" t="str">
        <f t="shared" si="39"/>
        <v/>
      </c>
      <c r="M179" s="23">
        <f t="shared" si="40"/>
        <v>1.1796406219466938E-3</v>
      </c>
    </row>
    <row r="180" spans="1:13" x14ac:dyDescent="0.35">
      <c r="A180" s="59">
        <v>172</v>
      </c>
      <c r="B180" s="22" t="s">
        <v>98</v>
      </c>
      <c r="C180" s="22">
        <v>1944</v>
      </c>
      <c r="D180" s="24">
        <f t="shared" si="35"/>
        <v>4110980</v>
      </c>
      <c r="E180" s="22" t="s">
        <v>109</v>
      </c>
      <c r="F180" s="25">
        <f t="shared" si="36"/>
        <v>7.4741107609185051E-2</v>
      </c>
      <c r="G180" s="21">
        <f t="shared" si="37"/>
        <v>172</v>
      </c>
      <c r="H180" s="21">
        <f t="shared" si="38"/>
        <v>2123</v>
      </c>
      <c r="I180" s="21">
        <f t="shared" si="41"/>
        <v>489040</v>
      </c>
      <c r="J180" s="21"/>
      <c r="K180" s="21"/>
      <c r="L180" s="22" t="str">
        <f t="shared" si="39"/>
        <v>Yes</v>
      </c>
      <c r="M180" s="23">
        <f t="shared" si="40"/>
        <v>3.8060441343356097E-3</v>
      </c>
    </row>
    <row r="181" spans="1:13" x14ac:dyDescent="0.35">
      <c r="A181" s="59">
        <v>173</v>
      </c>
      <c r="B181" s="22" t="s">
        <v>33</v>
      </c>
      <c r="C181" s="22">
        <v>1930</v>
      </c>
      <c r="D181" s="24">
        <f t="shared" si="35"/>
        <v>4104700</v>
      </c>
      <c r="E181" s="22" t="s">
        <v>82</v>
      </c>
      <c r="F181" s="25">
        <f t="shared" si="36"/>
        <v>7.3938840712003656E-2</v>
      </c>
      <c r="G181" s="21">
        <f t="shared" si="37"/>
        <v>173</v>
      </c>
      <c r="H181" s="21">
        <f t="shared" si="38"/>
        <v>3184</v>
      </c>
      <c r="I181" s="21">
        <f t="shared" si="41"/>
        <v>492224</v>
      </c>
      <c r="J181" s="21"/>
      <c r="K181" s="21"/>
      <c r="L181" s="22" t="str">
        <f t="shared" si="39"/>
        <v>Yes</v>
      </c>
      <c r="M181" s="23">
        <f t="shared" si="40"/>
        <v>5.7081698180520869E-3</v>
      </c>
    </row>
    <row r="182" spans="1:13" x14ac:dyDescent="0.35">
      <c r="A182" s="59">
        <v>174</v>
      </c>
      <c r="B182" s="22" t="s">
        <v>52</v>
      </c>
      <c r="C182" s="22">
        <v>2253</v>
      </c>
      <c r="D182" s="24">
        <f t="shared" si="35"/>
        <v>4103990</v>
      </c>
      <c r="E182" s="22" t="s">
        <v>148</v>
      </c>
      <c r="F182" s="25">
        <f t="shared" si="36"/>
        <v>7.3863636363636367E-2</v>
      </c>
      <c r="G182" s="21">
        <f t="shared" si="37"/>
        <v>174</v>
      </c>
      <c r="H182" s="21">
        <f t="shared" si="38"/>
        <v>943</v>
      </c>
      <c r="I182" s="21">
        <f t="shared" si="41"/>
        <v>493167</v>
      </c>
      <c r="J182" s="21"/>
      <c r="K182" s="21"/>
      <c r="L182" s="22" t="str">
        <f t="shared" si="39"/>
        <v/>
      </c>
      <c r="M182" s="23">
        <f t="shared" si="40"/>
        <v>1.6905791892032405E-3</v>
      </c>
    </row>
    <row r="183" spans="1:13" x14ac:dyDescent="0.35">
      <c r="A183" s="59">
        <v>175</v>
      </c>
      <c r="B183" s="22" t="s">
        <v>113</v>
      </c>
      <c r="C183" s="22">
        <v>2215</v>
      </c>
      <c r="D183" s="24">
        <f t="shared" si="35"/>
        <v>4106630</v>
      </c>
      <c r="E183" s="22" t="s">
        <v>199</v>
      </c>
      <c r="F183" s="25">
        <f t="shared" si="36"/>
        <v>7.28744939271255E-2</v>
      </c>
      <c r="G183" s="21">
        <f t="shared" si="37"/>
        <v>175</v>
      </c>
      <c r="H183" s="21">
        <f t="shared" si="38"/>
        <v>279</v>
      </c>
      <c r="I183" s="21">
        <f t="shared" si="41"/>
        <v>493446</v>
      </c>
      <c r="J183" s="21"/>
      <c r="K183" s="21"/>
      <c r="L183" s="22" t="str">
        <f t="shared" si="39"/>
        <v/>
      </c>
      <c r="M183" s="23">
        <f t="shared" si="40"/>
        <v>5.0018196584061944E-4</v>
      </c>
    </row>
    <row r="184" spans="1:13" x14ac:dyDescent="0.35">
      <c r="A184" s="59">
        <v>176</v>
      </c>
      <c r="B184" s="22" t="s">
        <v>33</v>
      </c>
      <c r="C184" s="22">
        <v>1924</v>
      </c>
      <c r="D184" s="24">
        <f t="shared" si="35"/>
        <v>4108830</v>
      </c>
      <c r="E184" s="22" t="s">
        <v>34</v>
      </c>
      <c r="F184" s="25">
        <f t="shared" si="36"/>
        <v>7.2376672240802672E-2</v>
      </c>
      <c r="G184" s="21">
        <f t="shared" si="37"/>
        <v>176</v>
      </c>
      <c r="H184" s="21">
        <f t="shared" si="38"/>
        <v>16384</v>
      </c>
      <c r="I184" s="21">
        <f t="shared" si="41"/>
        <v>509830</v>
      </c>
      <c r="J184" s="21"/>
      <c r="K184" s="21"/>
      <c r="L184" s="22" t="str">
        <f t="shared" si="39"/>
        <v>Yes</v>
      </c>
      <c r="M184" s="23">
        <f t="shared" si="40"/>
        <v>2.9372692933092148E-2</v>
      </c>
    </row>
    <row r="185" spans="1:13" x14ac:dyDescent="0.35">
      <c r="A185" s="59">
        <v>177</v>
      </c>
      <c r="B185" s="22" t="s">
        <v>24</v>
      </c>
      <c r="C185" s="22">
        <v>2140</v>
      </c>
      <c r="D185" s="24">
        <f t="shared" si="35"/>
        <v>4106710</v>
      </c>
      <c r="E185" s="22" t="s">
        <v>154</v>
      </c>
      <c r="F185" s="25">
        <f t="shared" si="36"/>
        <v>7.2199170124481321E-2</v>
      </c>
      <c r="G185" s="21">
        <f t="shared" si="37"/>
        <v>177</v>
      </c>
      <c r="H185" s="21">
        <f t="shared" si="38"/>
        <v>781</v>
      </c>
      <c r="I185" s="21">
        <f t="shared" si="41"/>
        <v>510611</v>
      </c>
      <c r="J185" s="21"/>
      <c r="K185" s="21"/>
      <c r="L185" s="22" t="str">
        <f t="shared" si="39"/>
        <v/>
      </c>
      <c r="M185" s="23">
        <f t="shared" si="40"/>
        <v>1.4001509509732036E-3</v>
      </c>
    </row>
    <row r="186" spans="1:13" x14ac:dyDescent="0.35">
      <c r="A186" s="59">
        <v>178</v>
      </c>
      <c r="B186" s="22" t="s">
        <v>29</v>
      </c>
      <c r="C186" s="22">
        <v>1978</v>
      </c>
      <c r="D186" s="24">
        <f t="shared" si="35"/>
        <v>4111490</v>
      </c>
      <c r="E186" s="22" t="s">
        <v>142</v>
      </c>
      <c r="F186" s="25">
        <f t="shared" si="36"/>
        <v>7.1526822558459421E-2</v>
      </c>
      <c r="G186" s="21">
        <f t="shared" si="37"/>
        <v>178</v>
      </c>
      <c r="H186" s="21">
        <f t="shared" si="38"/>
        <v>1076</v>
      </c>
      <c r="I186" s="21">
        <f t="shared" si="41"/>
        <v>511687</v>
      </c>
      <c r="J186" s="21"/>
      <c r="K186" s="21"/>
      <c r="L186" s="22" t="str">
        <f t="shared" si="39"/>
        <v>Yes</v>
      </c>
      <c r="M186" s="23">
        <f t="shared" si="40"/>
        <v>1.9290171872562959E-3</v>
      </c>
    </row>
    <row r="187" spans="1:13" x14ac:dyDescent="0.35">
      <c r="A187" s="59">
        <v>179</v>
      </c>
      <c r="B187" s="22" t="s">
        <v>227</v>
      </c>
      <c r="C187" s="22">
        <v>2006</v>
      </c>
      <c r="D187" s="24">
        <f t="shared" si="35"/>
        <v>4103330</v>
      </c>
      <c r="E187" s="22" t="s">
        <v>232</v>
      </c>
      <c r="F187" s="25">
        <f t="shared" si="36"/>
        <v>6.9444444444444448E-2</v>
      </c>
      <c r="G187" s="21">
        <f t="shared" si="37"/>
        <v>179</v>
      </c>
      <c r="H187" s="21">
        <f t="shared" si="38"/>
        <v>134</v>
      </c>
      <c r="I187" s="21">
        <f t="shared" si="41"/>
        <v>511821</v>
      </c>
      <c r="J187" s="21"/>
      <c r="K187" s="21"/>
      <c r="L187" s="22" t="str">
        <f t="shared" si="39"/>
        <v/>
      </c>
      <c r="M187" s="23">
        <f t="shared" si="40"/>
        <v>2.4023076495570969E-4</v>
      </c>
    </row>
    <row r="188" spans="1:13" x14ac:dyDescent="0.35">
      <c r="A188" s="59">
        <v>180</v>
      </c>
      <c r="B188" s="22" t="s">
        <v>31</v>
      </c>
      <c r="C188" s="22">
        <v>2089</v>
      </c>
      <c r="D188" s="24">
        <f t="shared" si="35"/>
        <v>4103780</v>
      </c>
      <c r="E188" s="22" t="s">
        <v>204</v>
      </c>
      <c r="F188" s="25">
        <f t="shared" si="36"/>
        <v>6.9060773480662987E-2</v>
      </c>
      <c r="G188" s="21">
        <f t="shared" si="37"/>
        <v>180</v>
      </c>
      <c r="H188" s="21">
        <f t="shared" si="38"/>
        <v>248</v>
      </c>
      <c r="I188" s="21">
        <f t="shared" si="41"/>
        <v>512069</v>
      </c>
      <c r="J188" s="21"/>
      <c r="K188" s="21"/>
      <c r="L188" s="22" t="str">
        <f t="shared" si="39"/>
        <v/>
      </c>
      <c r="M188" s="23">
        <f t="shared" si="40"/>
        <v>4.4460619185832838E-4</v>
      </c>
    </row>
    <row r="189" spans="1:13" x14ac:dyDescent="0.35">
      <c r="A189" s="59">
        <v>181</v>
      </c>
      <c r="B189" s="22" t="s">
        <v>31</v>
      </c>
      <c r="C189" s="22">
        <v>2094</v>
      </c>
      <c r="D189" s="24">
        <f t="shared" si="35"/>
        <v>4107740</v>
      </c>
      <c r="E189" s="22" t="s">
        <v>155</v>
      </c>
      <c r="F189" s="25">
        <f t="shared" si="36"/>
        <v>6.8965517241379309E-2</v>
      </c>
      <c r="G189" s="21">
        <f t="shared" si="37"/>
        <v>181</v>
      </c>
      <c r="H189" s="21">
        <f t="shared" si="38"/>
        <v>753</v>
      </c>
      <c r="I189" s="21">
        <f t="shared" si="41"/>
        <v>512822</v>
      </c>
      <c r="J189" s="21"/>
      <c r="K189" s="21"/>
      <c r="L189" s="22" t="str">
        <f t="shared" si="39"/>
        <v/>
      </c>
      <c r="M189" s="23">
        <f t="shared" si="40"/>
        <v>1.3499534776988762E-3</v>
      </c>
    </row>
    <row r="190" spans="1:13" x14ac:dyDescent="0.35">
      <c r="A190" s="59">
        <v>182</v>
      </c>
      <c r="B190" s="22" t="s">
        <v>33</v>
      </c>
      <c r="C190" s="22">
        <v>1929</v>
      </c>
      <c r="D190" s="24">
        <f t="shared" si="35"/>
        <v>4102640</v>
      </c>
      <c r="E190" s="22" t="s">
        <v>76</v>
      </c>
      <c r="F190" s="25">
        <f t="shared" si="36"/>
        <v>6.8761552680221813E-2</v>
      </c>
      <c r="G190" s="21">
        <f t="shared" si="37"/>
        <v>182</v>
      </c>
      <c r="H190" s="21">
        <f t="shared" si="38"/>
        <v>4190</v>
      </c>
      <c r="I190" s="21">
        <f t="shared" si="41"/>
        <v>517012</v>
      </c>
      <c r="J190" s="21"/>
      <c r="K190" s="21"/>
      <c r="L190" s="22" t="str">
        <f t="shared" si="39"/>
        <v>Yes</v>
      </c>
      <c r="M190" s="23">
        <f t="shared" si="40"/>
        <v>7.5116933221225646E-3</v>
      </c>
    </row>
    <row r="191" spans="1:13" x14ac:dyDescent="0.35">
      <c r="A191" s="59">
        <v>183</v>
      </c>
      <c r="B191" s="22" t="s">
        <v>52</v>
      </c>
      <c r="C191" s="22">
        <v>2251</v>
      </c>
      <c r="D191" s="24">
        <f t="shared" si="35"/>
        <v>4100016</v>
      </c>
      <c r="E191" s="22" t="s">
        <v>145</v>
      </c>
      <c r="F191" s="25">
        <f t="shared" si="36"/>
        <v>6.8739770867430439E-2</v>
      </c>
      <c r="G191" s="21">
        <f t="shared" si="37"/>
        <v>183</v>
      </c>
      <c r="H191" s="21">
        <f t="shared" si="38"/>
        <v>1040</v>
      </c>
      <c r="I191" s="21">
        <f t="shared" si="41"/>
        <v>518052</v>
      </c>
      <c r="J191" s="21"/>
      <c r="K191" s="21"/>
      <c r="L191" s="22" t="str">
        <f t="shared" si="39"/>
        <v>Yes</v>
      </c>
      <c r="M191" s="23">
        <f t="shared" si="40"/>
        <v>1.8644775787607318E-3</v>
      </c>
    </row>
    <row r="192" spans="1:13" x14ac:dyDescent="0.35">
      <c r="A192" s="59">
        <v>184</v>
      </c>
      <c r="B192" s="22" t="s">
        <v>24</v>
      </c>
      <c r="C192" s="22">
        <v>2138</v>
      </c>
      <c r="D192" s="24">
        <f t="shared" si="35"/>
        <v>4111450</v>
      </c>
      <c r="E192" s="22" t="s">
        <v>81</v>
      </c>
      <c r="F192" s="25">
        <f t="shared" si="36"/>
        <v>6.8095838587641871E-2</v>
      </c>
      <c r="G192" s="21">
        <f t="shared" si="37"/>
        <v>184</v>
      </c>
      <c r="H192" s="21">
        <f t="shared" si="38"/>
        <v>3616</v>
      </c>
      <c r="I192" s="21">
        <f t="shared" si="41"/>
        <v>521668</v>
      </c>
      <c r="J192" s="21"/>
      <c r="K192" s="21"/>
      <c r="L192" s="22" t="str">
        <f t="shared" si="39"/>
        <v>Yes</v>
      </c>
      <c r="M192" s="23">
        <f t="shared" si="40"/>
        <v>6.4826451199988524E-3</v>
      </c>
    </row>
    <row r="193" spans="1:13" x14ac:dyDescent="0.35">
      <c r="A193" s="59">
        <v>185</v>
      </c>
      <c r="B193" s="22" t="s">
        <v>106</v>
      </c>
      <c r="C193" s="22">
        <v>3997</v>
      </c>
      <c r="D193" s="24">
        <f t="shared" si="35"/>
        <v>4100047</v>
      </c>
      <c r="E193" s="22" t="s">
        <v>230</v>
      </c>
      <c r="F193" s="25">
        <f t="shared" si="36"/>
        <v>6.7226890756302518E-2</v>
      </c>
      <c r="G193" s="21">
        <f t="shared" si="37"/>
        <v>185</v>
      </c>
      <c r="H193" s="21">
        <f t="shared" si="38"/>
        <v>149</v>
      </c>
      <c r="I193" s="21">
        <f t="shared" si="41"/>
        <v>521817</v>
      </c>
      <c r="J193" s="21"/>
      <c r="K193" s="21"/>
      <c r="L193" s="22" t="str">
        <f t="shared" si="39"/>
        <v/>
      </c>
      <c r="M193" s="23">
        <f t="shared" si="40"/>
        <v>2.6712226849552796E-4</v>
      </c>
    </row>
    <row r="194" spans="1:13" x14ac:dyDescent="0.35">
      <c r="A194" s="59">
        <v>186</v>
      </c>
      <c r="B194" s="22" t="s">
        <v>139</v>
      </c>
      <c r="C194" s="22">
        <v>2019</v>
      </c>
      <c r="D194" s="24">
        <f t="shared" si="35"/>
        <v>4104380</v>
      </c>
      <c r="E194" s="22" t="s">
        <v>258</v>
      </c>
      <c r="F194" s="25">
        <f t="shared" si="36"/>
        <v>6.6666666666666666E-2</v>
      </c>
      <c r="G194" s="21">
        <f t="shared" si="37"/>
        <v>186</v>
      </c>
      <c r="H194" s="21">
        <f t="shared" si="38"/>
        <v>8</v>
      </c>
      <c r="I194" s="21">
        <f t="shared" si="41"/>
        <v>521825</v>
      </c>
      <c r="J194" s="21"/>
      <c r="K194" s="21"/>
      <c r="L194" s="22" t="str">
        <f t="shared" si="39"/>
        <v/>
      </c>
      <c r="M194" s="23">
        <f t="shared" si="40"/>
        <v>1.43421352212364E-5</v>
      </c>
    </row>
    <row r="195" spans="1:13" x14ac:dyDescent="0.35">
      <c r="A195" s="59">
        <v>187</v>
      </c>
      <c r="B195" s="22" t="s">
        <v>33</v>
      </c>
      <c r="C195" s="22">
        <v>1927</v>
      </c>
      <c r="D195" s="24">
        <f t="shared" si="35"/>
        <v>4103270</v>
      </c>
      <c r="E195" s="22" t="s">
        <v>177</v>
      </c>
      <c r="F195" s="25">
        <f t="shared" si="36"/>
        <v>6.4900662251655625E-2</v>
      </c>
      <c r="G195" s="21">
        <f t="shared" si="37"/>
        <v>187</v>
      </c>
      <c r="H195" s="21">
        <f t="shared" si="38"/>
        <v>510</v>
      </c>
      <c r="I195" s="21">
        <f t="shared" si="41"/>
        <v>522335</v>
      </c>
      <c r="J195" s="21"/>
      <c r="K195" s="21"/>
      <c r="L195" s="22" t="str">
        <f t="shared" si="39"/>
        <v/>
      </c>
      <c r="M195" s="23">
        <f t="shared" si="40"/>
        <v>9.1431112035382045E-4</v>
      </c>
    </row>
    <row r="196" spans="1:13" x14ac:dyDescent="0.35">
      <c r="A196" s="59">
        <v>188</v>
      </c>
      <c r="B196" s="22" t="s">
        <v>22</v>
      </c>
      <c r="C196" s="22">
        <v>2186</v>
      </c>
      <c r="D196" s="24">
        <f t="shared" si="35"/>
        <v>4103420</v>
      </c>
      <c r="E196" s="22" t="s">
        <v>141</v>
      </c>
      <c r="F196" s="25">
        <f t="shared" si="36"/>
        <v>6.488011283497884E-2</v>
      </c>
      <c r="G196" s="21">
        <f t="shared" si="37"/>
        <v>188</v>
      </c>
      <c r="H196" s="21">
        <f t="shared" si="38"/>
        <v>1083</v>
      </c>
      <c r="I196" s="21">
        <f t="shared" si="41"/>
        <v>523418</v>
      </c>
      <c r="J196" s="21"/>
      <c r="K196" s="21"/>
      <c r="L196" s="22" t="str">
        <f t="shared" si="39"/>
        <v>Yes</v>
      </c>
      <c r="M196" s="23">
        <f t="shared" si="40"/>
        <v>1.9415665555748776E-3</v>
      </c>
    </row>
    <row r="197" spans="1:13" x14ac:dyDescent="0.35">
      <c r="A197" s="59">
        <v>189</v>
      </c>
      <c r="B197" s="22" t="s">
        <v>33</v>
      </c>
      <c r="C197" s="22">
        <v>1926</v>
      </c>
      <c r="D197" s="24">
        <f t="shared" si="35"/>
        <v>4110890</v>
      </c>
      <c r="E197" s="22" t="s">
        <v>75</v>
      </c>
      <c r="F197" s="25">
        <f t="shared" si="36"/>
        <v>6.4656964656964661E-2</v>
      </c>
      <c r="G197" s="21">
        <f t="shared" si="37"/>
        <v>189</v>
      </c>
      <c r="H197" s="21">
        <f t="shared" si="38"/>
        <v>4335</v>
      </c>
      <c r="I197" s="21">
        <f t="shared" si="41"/>
        <v>527753</v>
      </c>
      <c r="J197" s="21"/>
      <c r="K197" s="21"/>
      <c r="L197" s="22" t="str">
        <f t="shared" si="39"/>
        <v>Yes</v>
      </c>
      <c r="M197" s="23">
        <f t="shared" si="40"/>
        <v>7.7716445230074744E-3</v>
      </c>
    </row>
    <row r="198" spans="1:13" x14ac:dyDescent="0.35">
      <c r="A198" s="59">
        <v>190</v>
      </c>
      <c r="B198" s="22" t="s">
        <v>139</v>
      </c>
      <c r="C198" s="22">
        <v>2022</v>
      </c>
      <c r="D198" s="24">
        <f t="shared" si="35"/>
        <v>4105020</v>
      </c>
      <c r="E198" s="22" t="s">
        <v>252</v>
      </c>
      <c r="F198" s="25">
        <f t="shared" si="36"/>
        <v>6.25E-2</v>
      </c>
      <c r="G198" s="21">
        <f t="shared" si="37"/>
        <v>190</v>
      </c>
      <c r="H198" s="21">
        <f t="shared" si="38"/>
        <v>16</v>
      </c>
      <c r="I198" s="21">
        <f t="shared" si="41"/>
        <v>527769</v>
      </c>
      <c r="J198" s="21"/>
      <c r="K198" s="21"/>
      <c r="L198" s="22" t="str">
        <f t="shared" si="39"/>
        <v/>
      </c>
      <c r="M198" s="23">
        <f t="shared" si="40"/>
        <v>2.86842704424728E-5</v>
      </c>
    </row>
    <row r="199" spans="1:13" x14ac:dyDescent="0.35">
      <c r="A199" s="59">
        <v>191</v>
      </c>
      <c r="B199" s="22" t="s">
        <v>33</v>
      </c>
      <c r="C199" s="22">
        <v>1928</v>
      </c>
      <c r="D199" s="24">
        <f t="shared" si="35"/>
        <v>4109330</v>
      </c>
      <c r="E199" s="22" t="s">
        <v>45</v>
      </c>
      <c r="F199" s="25">
        <f t="shared" si="36"/>
        <v>5.8793245469522241E-2</v>
      </c>
      <c r="G199" s="21">
        <f t="shared" si="37"/>
        <v>191</v>
      </c>
      <c r="H199" s="21">
        <f t="shared" si="38"/>
        <v>7380</v>
      </c>
      <c r="I199" s="21">
        <f t="shared" si="41"/>
        <v>535149</v>
      </c>
      <c r="J199" s="21"/>
      <c r="K199" s="21"/>
      <c r="L199" s="22" t="str">
        <f t="shared" si="39"/>
        <v>Yes</v>
      </c>
      <c r="M199" s="23">
        <f t="shared" si="40"/>
        <v>1.3230619741590578E-2</v>
      </c>
    </row>
    <row r="200" spans="1:13" x14ac:dyDescent="0.35">
      <c r="A200" s="59">
        <v>192</v>
      </c>
      <c r="B200" s="22" t="s">
        <v>26</v>
      </c>
      <c r="C200" s="22">
        <v>2240</v>
      </c>
      <c r="D200" s="24">
        <f t="shared" si="35"/>
        <v>4101830</v>
      </c>
      <c r="E200" s="22" t="s">
        <v>144</v>
      </c>
      <c r="F200" s="25">
        <f t="shared" si="36"/>
        <v>5.1673944687045122E-2</v>
      </c>
      <c r="G200" s="21">
        <f t="shared" si="37"/>
        <v>192</v>
      </c>
      <c r="H200" s="21">
        <f t="shared" si="38"/>
        <v>1062</v>
      </c>
      <c r="I200" s="21">
        <f t="shared" si="41"/>
        <v>536211</v>
      </c>
      <c r="J200" s="21"/>
      <c r="K200" s="21"/>
      <c r="L200" s="22" t="str">
        <f t="shared" si="39"/>
        <v>Yes</v>
      </c>
      <c r="M200" s="23">
        <f t="shared" si="40"/>
        <v>1.903918450619132E-3</v>
      </c>
    </row>
    <row r="201" spans="1:13" x14ac:dyDescent="0.35">
      <c r="A201" s="59">
        <v>193</v>
      </c>
      <c r="B201" s="22" t="s">
        <v>22</v>
      </c>
      <c r="C201" s="22">
        <v>2188</v>
      </c>
      <c r="D201" s="24">
        <f t="shared" si="35"/>
        <v>4110560</v>
      </c>
      <c r="E201" s="22" t="s">
        <v>167</v>
      </c>
      <c r="F201" s="25">
        <f t="shared" si="36"/>
        <v>4.7826086956521741E-2</v>
      </c>
      <c r="G201" s="21">
        <f t="shared" si="37"/>
        <v>193</v>
      </c>
      <c r="H201" s="21">
        <f t="shared" si="38"/>
        <v>601</v>
      </c>
      <c r="I201" s="21">
        <f t="shared" si="41"/>
        <v>536812</v>
      </c>
      <c r="J201" s="21"/>
      <c r="K201" s="21"/>
      <c r="L201" s="22" t="str">
        <f t="shared" si="39"/>
        <v/>
      </c>
      <c r="M201" s="23">
        <f t="shared" si="40"/>
        <v>1.0774529084953846E-3</v>
      </c>
    </row>
    <row r="202" spans="1:13" x14ac:dyDescent="0.35">
      <c r="A202" s="59">
        <v>194</v>
      </c>
      <c r="B202" s="22" t="s">
        <v>33</v>
      </c>
      <c r="C202" s="22">
        <v>1922</v>
      </c>
      <c r="D202" s="24">
        <f t="shared" si="35"/>
        <v>4113170</v>
      </c>
      <c r="E202" s="22" t="s">
        <v>41</v>
      </c>
      <c r="F202" s="25">
        <f t="shared" si="36"/>
        <v>4.0879120879120878E-2</v>
      </c>
      <c r="G202" s="21">
        <f t="shared" si="37"/>
        <v>194</v>
      </c>
      <c r="H202" s="21">
        <f t="shared" si="38"/>
        <v>9295</v>
      </c>
      <c r="I202" s="21">
        <f t="shared" ref="I202:I205" si="42">I201+H202</f>
        <v>546107</v>
      </c>
      <c r="J202" s="21"/>
      <c r="K202" s="21"/>
      <c r="L202" s="22" t="str">
        <f t="shared" si="39"/>
        <v>Yes</v>
      </c>
      <c r="M202" s="23">
        <f t="shared" si="40"/>
        <v>1.6663768360174042E-2</v>
      </c>
    </row>
    <row r="203" spans="1:13" x14ac:dyDescent="0.35">
      <c r="A203" s="59">
        <v>195</v>
      </c>
      <c r="B203" s="22" t="s">
        <v>26</v>
      </c>
      <c r="C203" s="22">
        <v>2244</v>
      </c>
      <c r="D203" s="24">
        <f t="shared" si="35"/>
        <v>4111290</v>
      </c>
      <c r="E203" s="22" t="s">
        <v>69</v>
      </c>
      <c r="F203" s="25">
        <f t="shared" si="36"/>
        <v>3.3139274518584866E-2</v>
      </c>
      <c r="G203" s="21">
        <f t="shared" si="37"/>
        <v>195</v>
      </c>
      <c r="H203" s="21">
        <f t="shared" si="38"/>
        <v>4842</v>
      </c>
      <c r="I203" s="21">
        <f t="shared" si="42"/>
        <v>550949</v>
      </c>
      <c r="J203" s="21"/>
      <c r="K203" s="21"/>
      <c r="L203" s="22" t="str">
        <f t="shared" si="39"/>
        <v>Yes</v>
      </c>
      <c r="M203" s="23">
        <f t="shared" si="40"/>
        <v>8.6805773426533311E-3</v>
      </c>
    </row>
    <row r="204" spans="1:13" x14ac:dyDescent="0.35">
      <c r="A204" s="59">
        <v>196</v>
      </c>
      <c r="B204" s="22" t="s">
        <v>33</v>
      </c>
      <c r="C204" s="22">
        <v>1923</v>
      </c>
      <c r="D204" s="24">
        <f t="shared" si="35"/>
        <v>4107230</v>
      </c>
      <c r="E204" s="22" t="s">
        <v>47</v>
      </c>
      <c r="F204" s="25">
        <f t="shared" si="36"/>
        <v>2.6634053539883136E-2</v>
      </c>
      <c r="G204" s="21">
        <f t="shared" si="37"/>
        <v>196</v>
      </c>
      <c r="H204" s="21">
        <f t="shared" si="38"/>
        <v>6845</v>
      </c>
      <c r="I204" s="21">
        <f t="shared" si="42"/>
        <v>557794</v>
      </c>
      <c r="J204" s="21"/>
      <c r="K204" s="21"/>
      <c r="L204" s="22" t="str">
        <f t="shared" si="39"/>
        <v>Yes</v>
      </c>
      <c r="M204" s="23">
        <f t="shared" si="40"/>
        <v>1.2271489448670394E-2</v>
      </c>
    </row>
    <row r="205" spans="1:13" x14ac:dyDescent="0.35">
      <c r="A205" s="59">
        <v>197</v>
      </c>
      <c r="B205" s="22" t="s">
        <v>187</v>
      </c>
      <c r="C205" s="22">
        <v>2222</v>
      </c>
      <c r="D205" s="24">
        <f t="shared" si="35"/>
        <v>4112360</v>
      </c>
      <c r="E205" s="22" t="s">
        <v>263</v>
      </c>
      <c r="F205" s="25">
        <f t="shared" si="36"/>
        <v>0</v>
      </c>
      <c r="G205" s="21">
        <f t="shared" si="37"/>
        <v>197</v>
      </c>
      <c r="H205" s="21">
        <f t="shared" si="38"/>
        <v>3</v>
      </c>
      <c r="I205" s="21">
        <f t="shared" si="42"/>
        <v>557797</v>
      </c>
      <c r="J205" s="21"/>
      <c r="K205" s="21"/>
      <c r="L205" s="22" t="str">
        <f t="shared" si="39"/>
        <v/>
      </c>
      <c r="M205" s="23">
        <f t="shared" si="40"/>
        <v>5.3783007079636499E-6</v>
      </c>
    </row>
  </sheetData>
  <autoFilter ref="B8:L8" xr:uid="{00000000-0009-0000-0000-000009000000}">
    <sortState xmlns:xlrd2="http://schemas.microsoft.com/office/spreadsheetml/2017/richdata2" ref="B3:L199">
      <sortCondition descending="1" ref="F2"/>
    </sortState>
  </autoFilter>
  <pageMargins left="0.7" right="0.7" top="0.75" bottom="0.75" header="0.3" footer="0.3"/>
  <pageSetup scale="45"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9"/>
  <sheetViews>
    <sheetView workbookViewId="0">
      <pane xSplit="3" ySplit="1" topLeftCell="D179" activePane="bottomRight" state="frozen"/>
      <selection pane="topRight" activeCell="D1" sqref="D1"/>
      <selection pane="bottomLeft" activeCell="A2" sqref="A2"/>
      <selection pane="bottomRight" activeCell="L193" sqref="L193"/>
    </sheetView>
  </sheetViews>
  <sheetFormatPr defaultRowHeight="14.5" x14ac:dyDescent="0.35"/>
  <cols>
    <col min="1" max="1" width="12.1796875" customWidth="1"/>
    <col min="2" max="2" width="11.26953125" customWidth="1"/>
    <col min="3" max="3" width="30.453125" customWidth="1"/>
    <col min="4" max="4" width="14" style="5" customWidth="1"/>
    <col min="5" max="5" width="13.81640625" style="5" customWidth="1"/>
  </cols>
  <sheetData>
    <row r="1" spans="1:5" ht="62" x14ac:dyDescent="0.35">
      <c r="A1" s="4" t="s">
        <v>17</v>
      </c>
      <c r="B1" s="2" t="s">
        <v>18</v>
      </c>
      <c r="C1" s="2" t="s">
        <v>19</v>
      </c>
      <c r="D1" s="3" t="s">
        <v>20</v>
      </c>
      <c r="E1" s="3" t="s">
        <v>21</v>
      </c>
    </row>
    <row r="2" spans="1:5" x14ac:dyDescent="0.35">
      <c r="A2" t="s">
        <v>22</v>
      </c>
      <c r="B2">
        <v>2180</v>
      </c>
      <c r="C2" t="s">
        <v>23</v>
      </c>
      <c r="D2" s="5">
        <v>48559</v>
      </c>
      <c r="E2" s="5">
        <v>46924</v>
      </c>
    </row>
    <row r="3" spans="1:5" x14ac:dyDescent="0.35">
      <c r="A3" t="s">
        <v>24</v>
      </c>
      <c r="B3">
        <v>2142</v>
      </c>
      <c r="C3" t="s">
        <v>25</v>
      </c>
      <c r="D3" s="5">
        <v>41770</v>
      </c>
      <c r="E3" s="5">
        <v>39892</v>
      </c>
    </row>
    <row r="4" spans="1:5" x14ac:dyDescent="0.35">
      <c r="A4" t="s">
        <v>26</v>
      </c>
      <c r="B4">
        <v>2243</v>
      </c>
      <c r="C4" t="s">
        <v>27</v>
      </c>
      <c r="D4" s="5">
        <v>41215</v>
      </c>
      <c r="E4" s="5">
        <v>39515</v>
      </c>
    </row>
    <row r="5" spans="1:5" x14ac:dyDescent="0.35">
      <c r="A5" t="s">
        <v>26</v>
      </c>
      <c r="B5">
        <v>2239</v>
      </c>
      <c r="C5" t="s">
        <v>28</v>
      </c>
      <c r="D5" s="5">
        <v>20269</v>
      </c>
      <c r="E5" s="5">
        <v>19366</v>
      </c>
    </row>
    <row r="6" spans="1:5" x14ac:dyDescent="0.35">
      <c r="A6" t="s">
        <v>29</v>
      </c>
      <c r="B6">
        <v>1976</v>
      </c>
      <c r="C6" t="s">
        <v>30</v>
      </c>
      <c r="D6" s="5">
        <v>18647</v>
      </c>
      <c r="E6" s="5">
        <v>17542</v>
      </c>
    </row>
    <row r="7" spans="1:5" x14ac:dyDescent="0.35">
      <c r="A7" t="s">
        <v>31</v>
      </c>
      <c r="B7">
        <v>2082</v>
      </c>
      <c r="C7" t="s">
        <v>32</v>
      </c>
      <c r="D7" s="5">
        <v>17310</v>
      </c>
      <c r="E7" s="5">
        <v>16671</v>
      </c>
    </row>
    <row r="8" spans="1:5" x14ac:dyDescent="0.35">
      <c r="A8" t="s">
        <v>33</v>
      </c>
      <c r="B8">
        <v>1924</v>
      </c>
      <c r="C8" t="s">
        <v>34</v>
      </c>
      <c r="D8" s="5">
        <v>17200</v>
      </c>
      <c r="E8" s="5">
        <v>16384</v>
      </c>
    </row>
    <row r="9" spans="1:5" x14ac:dyDescent="0.35">
      <c r="A9" t="s">
        <v>35</v>
      </c>
      <c r="B9">
        <v>2048</v>
      </c>
      <c r="C9" t="s">
        <v>36</v>
      </c>
      <c r="D9" s="5">
        <v>14468</v>
      </c>
      <c r="E9" s="5">
        <v>13940</v>
      </c>
    </row>
    <row r="10" spans="1:5" x14ac:dyDescent="0.35">
      <c r="A10" t="s">
        <v>26</v>
      </c>
      <c r="B10">
        <v>2242</v>
      </c>
      <c r="C10" t="s">
        <v>37</v>
      </c>
      <c r="D10" s="5">
        <v>12619</v>
      </c>
      <c r="E10" s="5">
        <v>11859</v>
      </c>
    </row>
    <row r="11" spans="1:5" x14ac:dyDescent="0.35">
      <c r="A11" t="s">
        <v>22</v>
      </c>
      <c r="B11">
        <v>2183</v>
      </c>
      <c r="C11" t="s">
        <v>38</v>
      </c>
      <c r="D11" s="5">
        <v>11979</v>
      </c>
      <c r="E11" s="5">
        <v>11694</v>
      </c>
    </row>
    <row r="12" spans="1:5" x14ac:dyDescent="0.35">
      <c r="A12" t="s">
        <v>22</v>
      </c>
      <c r="B12">
        <v>2182</v>
      </c>
      <c r="C12" t="s">
        <v>39</v>
      </c>
      <c r="D12" s="5">
        <v>10940</v>
      </c>
      <c r="E12" s="5">
        <v>10443</v>
      </c>
    </row>
    <row r="13" spans="1:5" x14ac:dyDescent="0.35">
      <c r="A13" t="s">
        <v>31</v>
      </c>
      <c r="B13">
        <v>2083</v>
      </c>
      <c r="C13" t="s">
        <v>40</v>
      </c>
      <c r="D13" s="5">
        <v>10571</v>
      </c>
      <c r="E13" s="5">
        <v>9827</v>
      </c>
    </row>
    <row r="14" spans="1:5" x14ac:dyDescent="0.35">
      <c r="A14" t="s">
        <v>33</v>
      </c>
      <c r="B14">
        <v>1922</v>
      </c>
      <c r="C14" t="s">
        <v>41</v>
      </c>
      <c r="D14" s="5">
        <v>9802</v>
      </c>
      <c r="E14" s="5">
        <v>9295</v>
      </c>
    </row>
    <row r="15" spans="1:5" x14ac:dyDescent="0.35">
      <c r="A15" t="s">
        <v>22</v>
      </c>
      <c r="B15">
        <v>2187</v>
      </c>
      <c r="C15" t="s">
        <v>42</v>
      </c>
      <c r="D15" s="5">
        <v>9719</v>
      </c>
      <c r="E15" s="5">
        <v>9209</v>
      </c>
    </row>
    <row r="16" spans="1:5" x14ac:dyDescent="0.35">
      <c r="A16" t="s">
        <v>43</v>
      </c>
      <c r="B16">
        <v>2100</v>
      </c>
      <c r="C16" t="s">
        <v>44</v>
      </c>
      <c r="D16" s="5">
        <v>9441</v>
      </c>
      <c r="E16" s="5">
        <v>8988</v>
      </c>
    </row>
    <row r="17" spans="1:5" x14ac:dyDescent="0.35">
      <c r="A17" t="s">
        <v>33</v>
      </c>
      <c r="B17">
        <v>1928</v>
      </c>
      <c r="C17" t="s">
        <v>45</v>
      </c>
      <c r="D17" s="5">
        <v>8018</v>
      </c>
      <c r="E17" s="5">
        <v>7380</v>
      </c>
    </row>
    <row r="18" spans="1:5" x14ac:dyDescent="0.35">
      <c r="A18" t="s">
        <v>29</v>
      </c>
      <c r="B18">
        <v>1977</v>
      </c>
      <c r="C18" t="s">
        <v>46</v>
      </c>
      <c r="D18" s="5">
        <v>7469</v>
      </c>
      <c r="E18" s="5">
        <v>7069</v>
      </c>
    </row>
    <row r="19" spans="1:5" x14ac:dyDescent="0.35">
      <c r="A19" t="s">
        <v>33</v>
      </c>
      <c r="B19">
        <v>1923</v>
      </c>
      <c r="C19" t="s">
        <v>47</v>
      </c>
      <c r="D19" s="5">
        <v>7088</v>
      </c>
      <c r="E19" s="5">
        <v>6845</v>
      </c>
    </row>
    <row r="20" spans="1:5" x14ac:dyDescent="0.35">
      <c r="A20" t="s">
        <v>48</v>
      </c>
      <c r="B20">
        <v>2057</v>
      </c>
      <c r="C20" t="s">
        <v>49</v>
      </c>
      <c r="D20" s="5">
        <v>6841</v>
      </c>
      <c r="E20" s="5">
        <v>6784</v>
      </c>
    </row>
    <row r="21" spans="1:5" x14ac:dyDescent="0.35">
      <c r="A21" t="s">
        <v>50</v>
      </c>
      <c r="B21">
        <v>1901</v>
      </c>
      <c r="C21" t="s">
        <v>51</v>
      </c>
      <c r="D21" s="5">
        <v>6745</v>
      </c>
      <c r="E21" s="5">
        <v>6461</v>
      </c>
    </row>
    <row r="22" spans="1:5" x14ac:dyDescent="0.35">
      <c r="A22" t="s">
        <v>52</v>
      </c>
      <c r="B22">
        <v>2256</v>
      </c>
      <c r="C22" t="s">
        <v>53</v>
      </c>
      <c r="D22" s="5">
        <v>6708</v>
      </c>
      <c r="E22" s="5">
        <v>6345</v>
      </c>
    </row>
    <row r="23" spans="1:5" x14ac:dyDescent="0.35">
      <c r="A23" t="s">
        <v>26</v>
      </c>
      <c r="B23">
        <v>2241</v>
      </c>
      <c r="C23" t="s">
        <v>54</v>
      </c>
      <c r="D23" s="5">
        <v>6075</v>
      </c>
      <c r="E23" s="5">
        <v>5747</v>
      </c>
    </row>
    <row r="24" spans="1:5" x14ac:dyDescent="0.35">
      <c r="A24" t="s">
        <v>22</v>
      </c>
      <c r="B24">
        <v>2185</v>
      </c>
      <c r="C24" t="s">
        <v>55</v>
      </c>
      <c r="D24" s="5">
        <v>6099</v>
      </c>
      <c r="E24" s="5">
        <v>5710</v>
      </c>
    </row>
    <row r="25" spans="1:5" x14ac:dyDescent="0.35">
      <c r="A25" t="s">
        <v>56</v>
      </c>
      <c r="B25">
        <v>2054</v>
      </c>
      <c r="C25" t="s">
        <v>57</v>
      </c>
      <c r="D25" s="5">
        <v>6218</v>
      </c>
      <c r="E25" s="5">
        <v>5687</v>
      </c>
    </row>
    <row r="26" spans="1:5" x14ac:dyDescent="0.35">
      <c r="A26" t="s">
        <v>58</v>
      </c>
      <c r="B26">
        <v>1991</v>
      </c>
      <c r="C26" t="s">
        <v>59</v>
      </c>
      <c r="D26" s="5">
        <v>6132</v>
      </c>
      <c r="E26" s="5">
        <v>5581</v>
      </c>
    </row>
    <row r="27" spans="1:5" x14ac:dyDescent="0.35">
      <c r="A27" t="s">
        <v>60</v>
      </c>
      <c r="B27">
        <v>2206</v>
      </c>
      <c r="C27" t="s">
        <v>61</v>
      </c>
      <c r="D27" s="5">
        <v>5740</v>
      </c>
      <c r="E27" s="5">
        <v>5508</v>
      </c>
    </row>
    <row r="28" spans="1:5" x14ac:dyDescent="0.35">
      <c r="A28" t="s">
        <v>62</v>
      </c>
      <c r="B28">
        <v>1966</v>
      </c>
      <c r="C28" t="s">
        <v>63</v>
      </c>
      <c r="D28" s="5">
        <v>4214</v>
      </c>
      <c r="E28" s="5">
        <v>5404</v>
      </c>
    </row>
    <row r="29" spans="1:5" x14ac:dyDescent="0.35">
      <c r="A29" t="s">
        <v>24</v>
      </c>
      <c r="B29">
        <v>2146</v>
      </c>
      <c r="C29" t="s">
        <v>64</v>
      </c>
      <c r="D29" s="5">
        <v>5628</v>
      </c>
      <c r="E29" s="5">
        <v>5363</v>
      </c>
    </row>
    <row r="30" spans="1:5" x14ac:dyDescent="0.35">
      <c r="A30" t="s">
        <v>31</v>
      </c>
      <c r="B30">
        <v>2088</v>
      </c>
      <c r="C30" t="s">
        <v>65</v>
      </c>
      <c r="D30" s="5">
        <v>5548</v>
      </c>
      <c r="E30" s="5">
        <v>5291</v>
      </c>
    </row>
    <row r="31" spans="1:5" x14ac:dyDescent="0.35">
      <c r="A31" t="s">
        <v>43</v>
      </c>
      <c r="B31">
        <v>2104</v>
      </c>
      <c r="C31" t="s">
        <v>66</v>
      </c>
      <c r="D31" s="5">
        <v>4453</v>
      </c>
      <c r="E31" s="5">
        <v>5231</v>
      </c>
    </row>
    <row r="32" spans="1:5" x14ac:dyDescent="0.35">
      <c r="A32" t="s">
        <v>67</v>
      </c>
      <c r="B32">
        <v>2097</v>
      </c>
      <c r="C32" t="s">
        <v>68</v>
      </c>
      <c r="D32" s="5">
        <v>5631</v>
      </c>
      <c r="E32" s="5">
        <v>5004</v>
      </c>
    </row>
    <row r="33" spans="1:5" x14ac:dyDescent="0.35">
      <c r="A33" t="s">
        <v>26</v>
      </c>
      <c r="B33">
        <v>2244</v>
      </c>
      <c r="C33" t="s">
        <v>69</v>
      </c>
      <c r="D33" s="5">
        <v>5259</v>
      </c>
      <c r="E33" s="5">
        <v>4842</v>
      </c>
    </row>
    <row r="34" spans="1:5" x14ac:dyDescent="0.35">
      <c r="A34" t="s">
        <v>35</v>
      </c>
      <c r="B34">
        <v>2042</v>
      </c>
      <c r="C34" t="s">
        <v>70</v>
      </c>
      <c r="D34" s="5">
        <v>4868</v>
      </c>
      <c r="E34" s="5">
        <v>4731</v>
      </c>
    </row>
    <row r="35" spans="1:5" x14ac:dyDescent="0.35">
      <c r="A35" t="s">
        <v>71</v>
      </c>
      <c r="B35">
        <v>1894</v>
      </c>
      <c r="C35" t="s">
        <v>72</v>
      </c>
      <c r="D35" s="5">
        <v>4089</v>
      </c>
      <c r="E35" s="5">
        <v>4669</v>
      </c>
    </row>
    <row r="36" spans="1:5" x14ac:dyDescent="0.35">
      <c r="A36" t="s">
        <v>56</v>
      </c>
      <c r="B36">
        <v>2055</v>
      </c>
      <c r="C36" t="s">
        <v>73</v>
      </c>
      <c r="D36" s="5">
        <v>4814</v>
      </c>
      <c r="E36" s="5">
        <v>4445</v>
      </c>
    </row>
    <row r="37" spans="1:5" x14ac:dyDescent="0.35">
      <c r="A37" t="s">
        <v>52</v>
      </c>
      <c r="B37">
        <v>2254</v>
      </c>
      <c r="C37" t="s">
        <v>74</v>
      </c>
      <c r="D37" s="5">
        <v>4825</v>
      </c>
      <c r="E37" s="5">
        <v>4432</v>
      </c>
    </row>
    <row r="38" spans="1:5" x14ac:dyDescent="0.35">
      <c r="A38" t="s">
        <v>33</v>
      </c>
      <c r="B38">
        <v>1926</v>
      </c>
      <c r="C38" t="s">
        <v>75</v>
      </c>
      <c r="D38" s="5">
        <v>4528</v>
      </c>
      <c r="E38" s="5">
        <v>4335</v>
      </c>
    </row>
    <row r="39" spans="1:5" x14ac:dyDescent="0.35">
      <c r="A39" t="s">
        <v>33</v>
      </c>
      <c r="B39">
        <v>1929</v>
      </c>
      <c r="C39" t="s">
        <v>76</v>
      </c>
      <c r="D39" s="5">
        <v>4649</v>
      </c>
      <c r="E39" s="5">
        <v>4190</v>
      </c>
    </row>
    <row r="40" spans="1:5" x14ac:dyDescent="0.35">
      <c r="A40" t="s">
        <v>35</v>
      </c>
      <c r="B40">
        <v>2043</v>
      </c>
      <c r="C40" t="s">
        <v>77</v>
      </c>
      <c r="D40" s="5">
        <v>4154</v>
      </c>
      <c r="E40" s="5">
        <v>3998</v>
      </c>
    </row>
    <row r="41" spans="1:5" x14ac:dyDescent="0.35">
      <c r="A41" t="s">
        <v>43</v>
      </c>
      <c r="B41">
        <v>2101</v>
      </c>
      <c r="C41" t="s">
        <v>78</v>
      </c>
      <c r="D41" s="5">
        <v>4230</v>
      </c>
      <c r="E41" s="5">
        <v>3779</v>
      </c>
    </row>
    <row r="42" spans="1:5" x14ac:dyDescent="0.35">
      <c r="A42" t="s">
        <v>79</v>
      </c>
      <c r="B42">
        <v>2024</v>
      </c>
      <c r="C42" t="s">
        <v>80</v>
      </c>
      <c r="D42" s="5">
        <v>4075</v>
      </c>
      <c r="E42" s="5">
        <v>3770</v>
      </c>
    </row>
    <row r="43" spans="1:5" x14ac:dyDescent="0.35">
      <c r="A43" t="s">
        <v>24</v>
      </c>
      <c r="B43">
        <v>2138</v>
      </c>
      <c r="C43" t="s">
        <v>81</v>
      </c>
      <c r="D43" s="5">
        <v>3974</v>
      </c>
      <c r="E43" s="5">
        <v>3616</v>
      </c>
    </row>
    <row r="44" spans="1:5" x14ac:dyDescent="0.35">
      <c r="A44" t="s">
        <v>33</v>
      </c>
      <c r="B44">
        <v>1930</v>
      </c>
      <c r="C44" t="s">
        <v>82</v>
      </c>
      <c r="D44" s="5">
        <v>2927</v>
      </c>
      <c r="E44" s="5">
        <v>3184</v>
      </c>
    </row>
    <row r="45" spans="1:5" x14ac:dyDescent="0.35">
      <c r="A45" t="s">
        <v>83</v>
      </c>
      <c r="B45">
        <v>2191</v>
      </c>
      <c r="C45" t="s">
        <v>84</v>
      </c>
      <c r="D45" s="5">
        <v>3313</v>
      </c>
      <c r="E45" s="5">
        <v>3127</v>
      </c>
    </row>
    <row r="46" spans="1:5" x14ac:dyDescent="0.35">
      <c r="A46" t="s">
        <v>85</v>
      </c>
      <c r="B46">
        <v>1970</v>
      </c>
      <c r="C46" t="s">
        <v>86</v>
      </c>
      <c r="D46" s="5">
        <v>3071</v>
      </c>
      <c r="E46" s="5">
        <v>3060</v>
      </c>
    </row>
    <row r="47" spans="1:5" x14ac:dyDescent="0.35">
      <c r="A47" t="s">
        <v>83</v>
      </c>
      <c r="B47">
        <v>2190</v>
      </c>
      <c r="C47" t="s">
        <v>87</v>
      </c>
      <c r="D47" s="5">
        <v>3234</v>
      </c>
      <c r="E47" s="5">
        <v>3036</v>
      </c>
    </row>
    <row r="48" spans="1:5" x14ac:dyDescent="0.35">
      <c r="A48" t="s">
        <v>62</v>
      </c>
      <c r="B48">
        <v>1965</v>
      </c>
      <c r="C48" t="s">
        <v>88</v>
      </c>
      <c r="D48" s="5">
        <v>3265</v>
      </c>
      <c r="E48" s="5">
        <v>3022</v>
      </c>
    </row>
    <row r="49" spans="1:5" x14ac:dyDescent="0.35">
      <c r="A49" t="s">
        <v>22</v>
      </c>
      <c r="B49">
        <v>2181</v>
      </c>
      <c r="C49" t="s">
        <v>89</v>
      </c>
      <c r="D49" s="5">
        <v>3068</v>
      </c>
      <c r="E49" s="5">
        <v>2977</v>
      </c>
    </row>
    <row r="50" spans="1:5" x14ac:dyDescent="0.35">
      <c r="A50" t="s">
        <v>60</v>
      </c>
      <c r="B50">
        <v>2207</v>
      </c>
      <c r="C50" t="s">
        <v>90</v>
      </c>
      <c r="D50" s="5">
        <v>3117</v>
      </c>
      <c r="E50" s="5">
        <v>2918</v>
      </c>
    </row>
    <row r="51" spans="1:5" x14ac:dyDescent="0.35">
      <c r="A51" t="s">
        <v>43</v>
      </c>
      <c r="B51">
        <v>2103</v>
      </c>
      <c r="C51" t="s">
        <v>91</v>
      </c>
      <c r="D51" s="5">
        <v>863</v>
      </c>
      <c r="E51" s="5">
        <v>2836</v>
      </c>
    </row>
    <row r="52" spans="1:5" x14ac:dyDescent="0.35">
      <c r="A52" t="s">
        <v>48</v>
      </c>
      <c r="B52">
        <v>2056</v>
      </c>
      <c r="C52" t="s">
        <v>92</v>
      </c>
      <c r="D52" s="5">
        <v>2959</v>
      </c>
      <c r="E52" s="5">
        <v>2799</v>
      </c>
    </row>
    <row r="53" spans="1:5" x14ac:dyDescent="0.35">
      <c r="A53" t="s">
        <v>93</v>
      </c>
      <c r="B53">
        <v>4131</v>
      </c>
      <c r="C53" t="s">
        <v>94</v>
      </c>
      <c r="D53" s="5">
        <v>2987</v>
      </c>
      <c r="E53" s="5">
        <v>2774</v>
      </c>
    </row>
    <row r="54" spans="1:5" x14ac:dyDescent="0.35">
      <c r="A54" t="s">
        <v>95</v>
      </c>
      <c r="B54">
        <v>2053</v>
      </c>
      <c r="C54" t="s">
        <v>96</v>
      </c>
      <c r="D54" s="5">
        <v>2893</v>
      </c>
      <c r="E54" s="5">
        <v>2750</v>
      </c>
    </row>
    <row r="55" spans="1:5" x14ac:dyDescent="0.35">
      <c r="A55" t="s">
        <v>31</v>
      </c>
      <c r="B55">
        <v>2087</v>
      </c>
      <c r="C55" t="s">
        <v>97</v>
      </c>
      <c r="D55" s="5">
        <v>2804</v>
      </c>
      <c r="E55" s="5">
        <v>2686</v>
      </c>
    </row>
    <row r="56" spans="1:5" x14ac:dyDescent="0.35">
      <c r="A56" t="s">
        <v>98</v>
      </c>
      <c r="B56">
        <v>1948</v>
      </c>
      <c r="C56" t="s">
        <v>99</v>
      </c>
      <c r="D56" s="5">
        <v>2833</v>
      </c>
      <c r="E56" s="5">
        <v>2655</v>
      </c>
    </row>
    <row r="57" spans="1:5" x14ac:dyDescent="0.35">
      <c r="A57" t="s">
        <v>35</v>
      </c>
      <c r="B57">
        <v>2041</v>
      </c>
      <c r="C57" t="s">
        <v>100</v>
      </c>
      <c r="D57" s="5">
        <v>2843</v>
      </c>
      <c r="E57" s="5">
        <v>2551</v>
      </c>
    </row>
    <row r="58" spans="1:5" x14ac:dyDescent="0.35">
      <c r="A58" t="s">
        <v>33</v>
      </c>
      <c r="B58">
        <v>1925</v>
      </c>
      <c r="C58" t="s">
        <v>101</v>
      </c>
      <c r="D58" s="5">
        <v>2784</v>
      </c>
      <c r="E58" s="5">
        <v>2546</v>
      </c>
    </row>
    <row r="59" spans="1:5" x14ac:dyDescent="0.35">
      <c r="A59" t="s">
        <v>24</v>
      </c>
      <c r="B59">
        <v>2139</v>
      </c>
      <c r="C59" t="s">
        <v>102</v>
      </c>
      <c r="D59" s="5">
        <v>2517</v>
      </c>
      <c r="E59" s="5">
        <v>2453</v>
      </c>
    </row>
    <row r="60" spans="1:5" x14ac:dyDescent="0.35">
      <c r="A60" t="s">
        <v>35</v>
      </c>
      <c r="B60">
        <v>2039</v>
      </c>
      <c r="C60" t="s">
        <v>103</v>
      </c>
      <c r="D60" s="5">
        <v>2578</v>
      </c>
      <c r="E60" s="5">
        <v>2394</v>
      </c>
    </row>
    <row r="61" spans="1:5" x14ac:dyDescent="0.35">
      <c r="A61" t="s">
        <v>104</v>
      </c>
      <c r="B61">
        <v>2108</v>
      </c>
      <c r="C61" t="s">
        <v>105</v>
      </c>
      <c r="D61" s="5">
        <v>2406</v>
      </c>
      <c r="E61" s="5">
        <v>2331</v>
      </c>
    </row>
    <row r="62" spans="1:5" x14ac:dyDescent="0.35">
      <c r="A62" t="s">
        <v>106</v>
      </c>
      <c r="B62">
        <v>2147</v>
      </c>
      <c r="C62" t="s">
        <v>107</v>
      </c>
      <c r="D62" s="5">
        <v>2290</v>
      </c>
      <c r="E62" s="5">
        <v>2217</v>
      </c>
    </row>
    <row r="63" spans="1:5" x14ac:dyDescent="0.35">
      <c r="A63" t="s">
        <v>43</v>
      </c>
      <c r="B63">
        <v>2102</v>
      </c>
      <c r="C63" t="s">
        <v>108</v>
      </c>
      <c r="D63" s="5">
        <v>2323</v>
      </c>
      <c r="E63" s="5">
        <v>2132</v>
      </c>
    </row>
    <row r="64" spans="1:5" x14ac:dyDescent="0.35">
      <c r="A64" t="s">
        <v>98</v>
      </c>
      <c r="B64">
        <v>1944</v>
      </c>
      <c r="C64" t="s">
        <v>109</v>
      </c>
      <c r="D64" s="5">
        <v>2405</v>
      </c>
      <c r="E64" s="5">
        <v>2123</v>
      </c>
    </row>
    <row r="65" spans="1:5" x14ac:dyDescent="0.35">
      <c r="A65" t="s">
        <v>24</v>
      </c>
      <c r="B65">
        <v>2143</v>
      </c>
      <c r="C65" t="s">
        <v>110</v>
      </c>
      <c r="D65" s="5">
        <v>2283</v>
      </c>
      <c r="E65" s="5">
        <v>2107</v>
      </c>
    </row>
    <row r="66" spans="1:5" x14ac:dyDescent="0.35">
      <c r="A66" t="s">
        <v>111</v>
      </c>
      <c r="B66">
        <v>2197</v>
      </c>
      <c r="C66" t="s">
        <v>112</v>
      </c>
      <c r="D66" s="5">
        <v>2259</v>
      </c>
      <c r="E66" s="5">
        <v>2076</v>
      </c>
    </row>
    <row r="67" spans="1:5" x14ac:dyDescent="0.35">
      <c r="A67" t="s">
        <v>113</v>
      </c>
      <c r="B67">
        <v>2212</v>
      </c>
      <c r="C67" t="s">
        <v>114</v>
      </c>
      <c r="D67" s="5">
        <v>2348</v>
      </c>
      <c r="E67" s="5">
        <v>1979</v>
      </c>
    </row>
    <row r="68" spans="1:5" x14ac:dyDescent="0.35">
      <c r="A68" t="s">
        <v>115</v>
      </c>
      <c r="B68">
        <v>1933</v>
      </c>
      <c r="C68" t="s">
        <v>116</v>
      </c>
      <c r="D68" s="5">
        <v>1896</v>
      </c>
      <c r="E68" s="5">
        <v>1809</v>
      </c>
    </row>
    <row r="69" spans="1:5" x14ac:dyDescent="0.35">
      <c r="A69" t="s">
        <v>33</v>
      </c>
      <c r="B69">
        <v>1931</v>
      </c>
      <c r="C69" t="s">
        <v>117</v>
      </c>
      <c r="D69" s="5">
        <v>1925</v>
      </c>
      <c r="E69" s="5">
        <v>1796</v>
      </c>
    </row>
    <row r="70" spans="1:5" x14ac:dyDescent="0.35">
      <c r="A70" t="s">
        <v>24</v>
      </c>
      <c r="B70">
        <v>2141</v>
      </c>
      <c r="C70" t="s">
        <v>118</v>
      </c>
      <c r="D70" s="5">
        <v>1857</v>
      </c>
      <c r="E70" s="5">
        <v>1753</v>
      </c>
    </row>
    <row r="71" spans="1:5" x14ac:dyDescent="0.35">
      <c r="A71" t="s">
        <v>31</v>
      </c>
      <c r="B71">
        <v>2091</v>
      </c>
      <c r="C71" t="s">
        <v>119</v>
      </c>
      <c r="D71" s="5">
        <v>1717</v>
      </c>
      <c r="E71" s="5">
        <v>1623</v>
      </c>
    </row>
    <row r="72" spans="1:5" x14ac:dyDescent="0.35">
      <c r="A72" t="s">
        <v>60</v>
      </c>
      <c r="B72">
        <v>2205</v>
      </c>
      <c r="C72" t="s">
        <v>120</v>
      </c>
      <c r="D72" s="5">
        <v>1671</v>
      </c>
      <c r="E72" s="5">
        <v>1609</v>
      </c>
    </row>
    <row r="73" spans="1:5" x14ac:dyDescent="0.35">
      <c r="A73" t="s">
        <v>50</v>
      </c>
      <c r="B73">
        <v>1900</v>
      </c>
      <c r="C73" t="s">
        <v>121</v>
      </c>
      <c r="D73" s="5">
        <v>1656</v>
      </c>
      <c r="E73" s="5">
        <v>1543</v>
      </c>
    </row>
    <row r="74" spans="1:5" x14ac:dyDescent="0.35">
      <c r="A74" t="s">
        <v>115</v>
      </c>
      <c r="B74">
        <v>1935</v>
      </c>
      <c r="C74" t="s">
        <v>122</v>
      </c>
      <c r="D74" s="5">
        <v>1618</v>
      </c>
      <c r="E74" s="5">
        <v>1513</v>
      </c>
    </row>
    <row r="75" spans="1:5" x14ac:dyDescent="0.35">
      <c r="A75" t="s">
        <v>24</v>
      </c>
      <c r="B75">
        <v>2137</v>
      </c>
      <c r="C75" t="s">
        <v>123</v>
      </c>
      <c r="D75" s="5">
        <v>1376</v>
      </c>
      <c r="E75" s="5">
        <v>1504</v>
      </c>
    </row>
    <row r="76" spans="1:5" x14ac:dyDescent="0.35">
      <c r="A76" t="s">
        <v>60</v>
      </c>
      <c r="B76">
        <v>2204</v>
      </c>
      <c r="C76" t="s">
        <v>124</v>
      </c>
      <c r="D76" s="5">
        <v>1425</v>
      </c>
      <c r="E76" s="5">
        <v>1440</v>
      </c>
    </row>
    <row r="77" spans="1:5" x14ac:dyDescent="0.35">
      <c r="A77" t="s">
        <v>31</v>
      </c>
      <c r="B77">
        <v>2084</v>
      </c>
      <c r="C77" t="s">
        <v>125</v>
      </c>
      <c r="D77" s="5">
        <v>1511</v>
      </c>
      <c r="E77" s="5">
        <v>1416</v>
      </c>
    </row>
    <row r="78" spans="1:5" x14ac:dyDescent="0.35">
      <c r="A78" t="s">
        <v>126</v>
      </c>
      <c r="B78">
        <v>1974</v>
      </c>
      <c r="C78" t="s">
        <v>127</v>
      </c>
      <c r="D78" s="5">
        <v>1548</v>
      </c>
      <c r="E78" s="5">
        <v>1405</v>
      </c>
    </row>
    <row r="79" spans="1:5" x14ac:dyDescent="0.35">
      <c r="A79" t="s">
        <v>58</v>
      </c>
      <c r="B79">
        <v>1994</v>
      </c>
      <c r="C79" t="s">
        <v>128</v>
      </c>
      <c r="D79" s="5">
        <v>1521</v>
      </c>
      <c r="E79" s="5">
        <v>1383</v>
      </c>
    </row>
    <row r="80" spans="1:5" x14ac:dyDescent="0.35">
      <c r="A80" t="s">
        <v>58</v>
      </c>
      <c r="B80">
        <v>2002</v>
      </c>
      <c r="C80" t="s">
        <v>129</v>
      </c>
      <c r="D80" s="5">
        <v>1393</v>
      </c>
      <c r="E80" s="5">
        <v>1363</v>
      </c>
    </row>
    <row r="81" spans="1:5" x14ac:dyDescent="0.35">
      <c r="A81" t="s">
        <v>58</v>
      </c>
      <c r="B81">
        <v>2003</v>
      </c>
      <c r="C81" t="s">
        <v>130</v>
      </c>
      <c r="D81" s="5">
        <v>1401</v>
      </c>
      <c r="E81" s="5">
        <v>1337</v>
      </c>
    </row>
    <row r="82" spans="1:5" x14ac:dyDescent="0.35">
      <c r="A82" t="s">
        <v>62</v>
      </c>
      <c r="B82">
        <v>1964</v>
      </c>
      <c r="C82" t="s">
        <v>131</v>
      </c>
      <c r="D82" s="5">
        <v>1268</v>
      </c>
      <c r="E82" s="5">
        <v>1322</v>
      </c>
    </row>
    <row r="83" spans="1:5" x14ac:dyDescent="0.35">
      <c r="A83" t="s">
        <v>132</v>
      </c>
      <c r="B83">
        <v>2248</v>
      </c>
      <c r="C83" t="s">
        <v>133</v>
      </c>
      <c r="D83" s="5">
        <v>1021</v>
      </c>
      <c r="E83" s="5">
        <v>1317</v>
      </c>
    </row>
    <row r="84" spans="1:5" x14ac:dyDescent="0.35">
      <c r="A84" t="s">
        <v>132</v>
      </c>
      <c r="B84">
        <v>2249</v>
      </c>
      <c r="C84" t="s">
        <v>134</v>
      </c>
      <c r="D84" s="5">
        <v>533</v>
      </c>
      <c r="E84" s="5">
        <v>1285</v>
      </c>
    </row>
    <row r="85" spans="1:5" x14ac:dyDescent="0.35">
      <c r="A85" t="s">
        <v>31</v>
      </c>
      <c r="B85">
        <v>2092</v>
      </c>
      <c r="C85" t="s">
        <v>135</v>
      </c>
      <c r="D85" s="5">
        <v>857</v>
      </c>
      <c r="E85" s="5">
        <v>1252</v>
      </c>
    </row>
    <row r="86" spans="1:5" x14ac:dyDescent="0.35">
      <c r="A86" t="s">
        <v>31</v>
      </c>
      <c r="B86">
        <v>2096</v>
      </c>
      <c r="C86" t="s">
        <v>136</v>
      </c>
      <c r="D86" s="5">
        <v>1356</v>
      </c>
      <c r="E86" s="5">
        <v>1222</v>
      </c>
    </row>
    <row r="87" spans="1:5" x14ac:dyDescent="0.35">
      <c r="A87" t="s">
        <v>104</v>
      </c>
      <c r="B87">
        <v>2110</v>
      </c>
      <c r="C87" t="s">
        <v>137</v>
      </c>
      <c r="D87" s="5">
        <v>1212</v>
      </c>
      <c r="E87" s="5">
        <v>1180</v>
      </c>
    </row>
    <row r="88" spans="1:5" x14ac:dyDescent="0.35">
      <c r="A88" t="s">
        <v>31</v>
      </c>
      <c r="B88">
        <v>2086</v>
      </c>
      <c r="C88" t="s">
        <v>138</v>
      </c>
      <c r="D88" s="5">
        <v>1288</v>
      </c>
      <c r="E88" s="5">
        <v>1152</v>
      </c>
    </row>
    <row r="89" spans="1:5" x14ac:dyDescent="0.35">
      <c r="A89" t="s">
        <v>139</v>
      </c>
      <c r="B89">
        <v>2023</v>
      </c>
      <c r="C89" t="s">
        <v>140</v>
      </c>
      <c r="D89" s="5">
        <v>662</v>
      </c>
      <c r="E89" s="5">
        <v>1110</v>
      </c>
    </row>
    <row r="90" spans="1:5" x14ac:dyDescent="0.35">
      <c r="A90" t="s">
        <v>22</v>
      </c>
      <c r="B90">
        <v>2186</v>
      </c>
      <c r="C90" t="s">
        <v>141</v>
      </c>
      <c r="D90" s="5">
        <v>1188</v>
      </c>
      <c r="E90" s="5">
        <v>1083</v>
      </c>
    </row>
    <row r="91" spans="1:5" x14ac:dyDescent="0.35">
      <c r="A91" t="s">
        <v>29</v>
      </c>
      <c r="B91">
        <v>1978</v>
      </c>
      <c r="C91" t="s">
        <v>142</v>
      </c>
      <c r="D91" s="5">
        <v>1115</v>
      </c>
      <c r="E91" s="5">
        <v>1076</v>
      </c>
    </row>
    <row r="92" spans="1:5" x14ac:dyDescent="0.35">
      <c r="A92" t="s">
        <v>35</v>
      </c>
      <c r="B92">
        <v>2044</v>
      </c>
      <c r="C92" t="s">
        <v>143</v>
      </c>
      <c r="D92" s="5">
        <v>1099</v>
      </c>
      <c r="E92" s="5">
        <v>1070</v>
      </c>
    </row>
    <row r="93" spans="1:5" x14ac:dyDescent="0.35">
      <c r="A93" t="s">
        <v>26</v>
      </c>
      <c r="B93">
        <v>2240</v>
      </c>
      <c r="C93" t="s">
        <v>144</v>
      </c>
      <c r="D93" s="5">
        <v>1144</v>
      </c>
      <c r="E93" s="5">
        <v>1062</v>
      </c>
    </row>
    <row r="94" spans="1:5" x14ac:dyDescent="0.35">
      <c r="A94" t="s">
        <v>52</v>
      </c>
      <c r="B94">
        <v>2251</v>
      </c>
      <c r="C94" t="s">
        <v>145</v>
      </c>
      <c r="D94" s="5">
        <v>1052</v>
      </c>
      <c r="E94" s="5">
        <v>1040</v>
      </c>
    </row>
    <row r="95" spans="1:5" x14ac:dyDescent="0.35">
      <c r="A95" t="s">
        <v>31</v>
      </c>
      <c r="B95">
        <v>2081</v>
      </c>
      <c r="C95" t="s">
        <v>146</v>
      </c>
      <c r="D95" s="5">
        <v>1032</v>
      </c>
      <c r="E95" s="5">
        <v>986</v>
      </c>
    </row>
    <row r="96" spans="1:5" x14ac:dyDescent="0.35">
      <c r="A96" t="s">
        <v>115</v>
      </c>
      <c r="B96">
        <v>1936</v>
      </c>
      <c r="C96" t="s">
        <v>147</v>
      </c>
      <c r="D96" s="5">
        <v>1028</v>
      </c>
      <c r="E96" s="5">
        <v>945</v>
      </c>
    </row>
    <row r="97" spans="1:5" x14ac:dyDescent="0.35">
      <c r="A97" t="s">
        <v>52</v>
      </c>
      <c r="B97">
        <v>2253</v>
      </c>
      <c r="C97" t="s">
        <v>148</v>
      </c>
      <c r="D97" s="5">
        <v>1015</v>
      </c>
      <c r="E97" s="5">
        <v>943</v>
      </c>
    </row>
    <row r="98" spans="1:5" x14ac:dyDescent="0.35">
      <c r="A98" t="s">
        <v>52</v>
      </c>
      <c r="B98">
        <v>2257</v>
      </c>
      <c r="C98" t="s">
        <v>149</v>
      </c>
      <c r="D98" s="5">
        <v>899</v>
      </c>
      <c r="E98" s="5">
        <v>917</v>
      </c>
    </row>
    <row r="99" spans="1:5" x14ac:dyDescent="0.35">
      <c r="A99" t="s">
        <v>98</v>
      </c>
      <c r="B99">
        <v>1946</v>
      </c>
      <c r="C99" t="s">
        <v>150</v>
      </c>
      <c r="D99" s="5">
        <v>920</v>
      </c>
      <c r="E99" s="5">
        <v>857</v>
      </c>
    </row>
    <row r="100" spans="1:5" x14ac:dyDescent="0.35">
      <c r="A100" t="s">
        <v>52</v>
      </c>
      <c r="B100">
        <v>2255</v>
      </c>
      <c r="C100" t="s">
        <v>151</v>
      </c>
      <c r="D100" s="5">
        <v>876</v>
      </c>
      <c r="E100" s="5">
        <v>844</v>
      </c>
    </row>
    <row r="101" spans="1:5" x14ac:dyDescent="0.35">
      <c r="A101" t="s">
        <v>104</v>
      </c>
      <c r="B101">
        <v>2116</v>
      </c>
      <c r="C101" t="s">
        <v>152</v>
      </c>
      <c r="D101" s="5">
        <v>906</v>
      </c>
      <c r="E101" s="5">
        <v>819</v>
      </c>
    </row>
    <row r="102" spans="1:5" x14ac:dyDescent="0.35">
      <c r="A102" t="s">
        <v>139</v>
      </c>
      <c r="B102">
        <v>2015</v>
      </c>
      <c r="C102" t="s">
        <v>153</v>
      </c>
      <c r="D102" s="5">
        <v>602</v>
      </c>
      <c r="E102" s="5">
        <v>786</v>
      </c>
    </row>
    <row r="103" spans="1:5" x14ac:dyDescent="0.35">
      <c r="A103" t="s">
        <v>24</v>
      </c>
      <c r="B103">
        <v>2140</v>
      </c>
      <c r="C103" t="s">
        <v>154</v>
      </c>
      <c r="D103" s="5">
        <v>826</v>
      </c>
      <c r="E103" s="5">
        <v>781</v>
      </c>
    </row>
    <row r="104" spans="1:5" x14ac:dyDescent="0.35">
      <c r="A104" t="s">
        <v>31</v>
      </c>
      <c r="B104">
        <v>2094</v>
      </c>
      <c r="C104" t="s">
        <v>155</v>
      </c>
      <c r="D104" s="5">
        <v>649</v>
      </c>
      <c r="E104" s="5">
        <v>753</v>
      </c>
    </row>
    <row r="105" spans="1:5" x14ac:dyDescent="0.35">
      <c r="A105" t="s">
        <v>139</v>
      </c>
      <c r="B105">
        <v>2014</v>
      </c>
      <c r="C105" t="s">
        <v>156</v>
      </c>
      <c r="D105" s="5">
        <v>836</v>
      </c>
      <c r="E105" s="5">
        <v>745</v>
      </c>
    </row>
    <row r="106" spans="1:5" x14ac:dyDescent="0.35">
      <c r="A106" t="s">
        <v>157</v>
      </c>
      <c r="B106">
        <v>2059</v>
      </c>
      <c r="C106" t="s">
        <v>158</v>
      </c>
      <c r="D106" s="5">
        <v>757</v>
      </c>
      <c r="E106" s="5">
        <v>736</v>
      </c>
    </row>
    <row r="107" spans="1:5" x14ac:dyDescent="0.35">
      <c r="A107" t="s">
        <v>52</v>
      </c>
      <c r="B107">
        <v>2252</v>
      </c>
      <c r="C107" t="s">
        <v>159</v>
      </c>
      <c r="D107" s="5">
        <v>824</v>
      </c>
      <c r="E107" s="5">
        <v>733</v>
      </c>
    </row>
    <row r="108" spans="1:5" x14ac:dyDescent="0.35">
      <c r="A108" t="s">
        <v>43</v>
      </c>
      <c r="B108">
        <v>2099</v>
      </c>
      <c r="C108" t="s">
        <v>160</v>
      </c>
      <c r="D108" s="5">
        <v>813</v>
      </c>
      <c r="E108" s="5">
        <v>712</v>
      </c>
    </row>
    <row r="109" spans="1:5" x14ac:dyDescent="0.35">
      <c r="A109" t="s">
        <v>111</v>
      </c>
      <c r="B109">
        <v>2198</v>
      </c>
      <c r="C109" t="s">
        <v>161</v>
      </c>
      <c r="D109" s="5">
        <v>806</v>
      </c>
      <c r="E109" s="5">
        <v>711</v>
      </c>
    </row>
    <row r="110" spans="1:5" x14ac:dyDescent="0.35">
      <c r="A110" t="s">
        <v>58</v>
      </c>
      <c r="B110">
        <v>1992</v>
      </c>
      <c r="C110" t="s">
        <v>162</v>
      </c>
      <c r="D110" s="5">
        <v>767</v>
      </c>
      <c r="E110" s="5">
        <v>692</v>
      </c>
    </row>
    <row r="111" spans="1:5" x14ac:dyDescent="0.35">
      <c r="A111" t="s">
        <v>24</v>
      </c>
      <c r="B111">
        <v>2145</v>
      </c>
      <c r="C111" t="s">
        <v>163</v>
      </c>
      <c r="D111" s="5">
        <v>728</v>
      </c>
      <c r="E111" s="5">
        <v>658</v>
      </c>
    </row>
    <row r="112" spans="1:5" x14ac:dyDescent="0.35">
      <c r="A112" t="s">
        <v>98</v>
      </c>
      <c r="B112">
        <v>1945</v>
      </c>
      <c r="C112" t="s">
        <v>164</v>
      </c>
      <c r="D112" s="5">
        <v>723</v>
      </c>
      <c r="E112" s="5">
        <v>651</v>
      </c>
    </row>
    <row r="113" spans="1:5" x14ac:dyDescent="0.35">
      <c r="A113" t="s">
        <v>95</v>
      </c>
      <c r="B113">
        <v>2050</v>
      </c>
      <c r="C113" t="s">
        <v>165</v>
      </c>
      <c r="D113" s="5">
        <v>683</v>
      </c>
      <c r="E113" s="5">
        <v>646</v>
      </c>
    </row>
    <row r="114" spans="1:5" x14ac:dyDescent="0.35">
      <c r="A114" t="s">
        <v>62</v>
      </c>
      <c r="B114">
        <v>1969</v>
      </c>
      <c r="C114" t="s">
        <v>166</v>
      </c>
      <c r="D114" s="5">
        <v>676</v>
      </c>
      <c r="E114" s="5">
        <v>634</v>
      </c>
    </row>
    <row r="115" spans="1:5" x14ac:dyDescent="0.35">
      <c r="A115" t="s">
        <v>22</v>
      </c>
      <c r="B115">
        <v>2188</v>
      </c>
      <c r="C115" t="s">
        <v>167</v>
      </c>
      <c r="D115" s="5">
        <v>648</v>
      </c>
      <c r="E115" s="5">
        <v>601</v>
      </c>
    </row>
    <row r="116" spans="1:5" x14ac:dyDescent="0.35">
      <c r="A116" t="s">
        <v>43</v>
      </c>
      <c r="B116">
        <v>2105</v>
      </c>
      <c r="C116" t="s">
        <v>168</v>
      </c>
      <c r="D116" s="5">
        <v>642</v>
      </c>
      <c r="E116" s="5">
        <v>576</v>
      </c>
    </row>
    <row r="117" spans="1:5" x14ac:dyDescent="0.35">
      <c r="A117" t="s">
        <v>58</v>
      </c>
      <c r="B117">
        <v>1990</v>
      </c>
      <c r="C117" t="s">
        <v>169</v>
      </c>
      <c r="D117" s="5">
        <v>647</v>
      </c>
      <c r="E117" s="5">
        <v>576</v>
      </c>
    </row>
    <row r="118" spans="1:5" x14ac:dyDescent="0.35">
      <c r="A118" t="s">
        <v>58</v>
      </c>
      <c r="B118">
        <v>2001</v>
      </c>
      <c r="C118" t="s">
        <v>170</v>
      </c>
      <c r="D118" s="5">
        <v>628</v>
      </c>
      <c r="E118" s="5">
        <v>568</v>
      </c>
    </row>
    <row r="119" spans="1:5" x14ac:dyDescent="0.35">
      <c r="A119" t="s">
        <v>60</v>
      </c>
      <c r="B119">
        <v>2208</v>
      </c>
      <c r="C119" t="s">
        <v>171</v>
      </c>
      <c r="D119" s="5">
        <v>584</v>
      </c>
      <c r="E119" s="5">
        <v>548</v>
      </c>
    </row>
    <row r="120" spans="1:5" x14ac:dyDescent="0.35">
      <c r="A120" t="s">
        <v>172</v>
      </c>
      <c r="B120">
        <v>2008</v>
      </c>
      <c r="C120" t="s">
        <v>173</v>
      </c>
      <c r="D120" s="5">
        <v>594</v>
      </c>
      <c r="E120" s="5">
        <v>543</v>
      </c>
    </row>
    <row r="121" spans="1:5" x14ac:dyDescent="0.35">
      <c r="A121" t="s">
        <v>98</v>
      </c>
      <c r="B121">
        <v>1947</v>
      </c>
      <c r="C121" t="s">
        <v>174</v>
      </c>
      <c r="D121" s="5">
        <v>573</v>
      </c>
      <c r="E121" s="5">
        <v>536</v>
      </c>
    </row>
    <row r="122" spans="1:5" x14ac:dyDescent="0.35">
      <c r="A122" t="s">
        <v>31</v>
      </c>
      <c r="B122">
        <v>2093</v>
      </c>
      <c r="C122" t="s">
        <v>175</v>
      </c>
      <c r="D122" s="5">
        <v>566</v>
      </c>
      <c r="E122" s="5">
        <v>527</v>
      </c>
    </row>
    <row r="123" spans="1:5" x14ac:dyDescent="0.35">
      <c r="A123" t="s">
        <v>26</v>
      </c>
      <c r="B123">
        <v>2245</v>
      </c>
      <c r="C123" t="s">
        <v>176</v>
      </c>
      <c r="D123" s="5">
        <v>549</v>
      </c>
      <c r="E123" s="5">
        <v>512</v>
      </c>
    </row>
    <row r="124" spans="1:5" x14ac:dyDescent="0.35">
      <c r="A124" t="s">
        <v>33</v>
      </c>
      <c r="B124">
        <v>1927</v>
      </c>
      <c r="C124" t="s">
        <v>177</v>
      </c>
      <c r="D124" s="5">
        <v>591</v>
      </c>
      <c r="E124" s="5">
        <v>510</v>
      </c>
    </row>
    <row r="125" spans="1:5" x14ac:dyDescent="0.35">
      <c r="A125" t="s">
        <v>60</v>
      </c>
      <c r="B125">
        <v>2200</v>
      </c>
      <c r="C125" t="s">
        <v>178</v>
      </c>
      <c r="D125" s="5">
        <v>7</v>
      </c>
      <c r="E125" s="5">
        <v>503</v>
      </c>
    </row>
    <row r="126" spans="1:5" x14ac:dyDescent="0.35">
      <c r="A126" t="s">
        <v>60</v>
      </c>
      <c r="B126">
        <v>2209</v>
      </c>
      <c r="C126" t="s">
        <v>179</v>
      </c>
      <c r="D126" s="5">
        <v>527</v>
      </c>
      <c r="E126" s="5">
        <v>500</v>
      </c>
    </row>
    <row r="127" spans="1:5" x14ac:dyDescent="0.35">
      <c r="A127" t="s">
        <v>62</v>
      </c>
      <c r="B127">
        <v>1968</v>
      </c>
      <c r="C127" t="s">
        <v>180</v>
      </c>
      <c r="D127" s="5">
        <v>524</v>
      </c>
      <c r="E127" s="5">
        <v>496</v>
      </c>
    </row>
    <row r="128" spans="1:5" x14ac:dyDescent="0.35">
      <c r="A128" t="s">
        <v>115</v>
      </c>
      <c r="B128">
        <v>2262</v>
      </c>
      <c r="C128" t="s">
        <v>181</v>
      </c>
      <c r="D128" s="5">
        <v>502</v>
      </c>
      <c r="E128" s="5">
        <v>492</v>
      </c>
    </row>
    <row r="129" spans="1:5" x14ac:dyDescent="0.35">
      <c r="A129" t="s">
        <v>50</v>
      </c>
      <c r="B129">
        <v>1899</v>
      </c>
      <c r="C129" t="s">
        <v>182</v>
      </c>
      <c r="D129" s="5">
        <v>321</v>
      </c>
      <c r="E129" s="5">
        <v>460</v>
      </c>
    </row>
    <row r="130" spans="1:5" x14ac:dyDescent="0.35">
      <c r="A130" t="s">
        <v>111</v>
      </c>
      <c r="B130">
        <v>2199</v>
      </c>
      <c r="C130" t="s">
        <v>183</v>
      </c>
      <c r="D130" s="5">
        <v>490</v>
      </c>
      <c r="E130" s="5">
        <v>455</v>
      </c>
    </row>
    <row r="131" spans="1:5" x14ac:dyDescent="0.35">
      <c r="A131" t="s">
        <v>126</v>
      </c>
      <c r="B131">
        <v>1972</v>
      </c>
      <c r="C131" t="s">
        <v>184</v>
      </c>
      <c r="D131" s="5">
        <v>481</v>
      </c>
      <c r="E131" s="5">
        <v>434</v>
      </c>
    </row>
    <row r="132" spans="1:5" x14ac:dyDescent="0.35">
      <c r="A132" t="s">
        <v>22</v>
      </c>
      <c r="B132">
        <v>2148</v>
      </c>
      <c r="C132" t="s">
        <v>185</v>
      </c>
      <c r="D132" s="5">
        <v>476</v>
      </c>
      <c r="E132" s="5">
        <v>429</v>
      </c>
    </row>
    <row r="133" spans="1:5" x14ac:dyDescent="0.35">
      <c r="A133" t="s">
        <v>113</v>
      </c>
      <c r="B133">
        <v>2217</v>
      </c>
      <c r="C133" t="s">
        <v>186</v>
      </c>
      <c r="D133" s="5">
        <v>403</v>
      </c>
      <c r="E133" s="5">
        <v>408</v>
      </c>
    </row>
    <row r="134" spans="1:5" x14ac:dyDescent="0.35">
      <c r="A134" t="s">
        <v>187</v>
      </c>
      <c r="B134">
        <v>2221</v>
      </c>
      <c r="C134" t="s">
        <v>188</v>
      </c>
      <c r="D134" s="5">
        <v>406</v>
      </c>
      <c r="E134" s="5">
        <v>373</v>
      </c>
    </row>
    <row r="135" spans="1:5" x14ac:dyDescent="0.35">
      <c r="A135" t="s">
        <v>58</v>
      </c>
      <c r="B135">
        <v>1999</v>
      </c>
      <c r="C135" t="s">
        <v>189</v>
      </c>
      <c r="D135" s="5">
        <v>398</v>
      </c>
      <c r="E135" s="5">
        <v>367</v>
      </c>
    </row>
    <row r="136" spans="1:5" x14ac:dyDescent="0.35">
      <c r="A136" t="s">
        <v>93</v>
      </c>
      <c r="B136">
        <v>2229</v>
      </c>
      <c r="C136" t="s">
        <v>190</v>
      </c>
      <c r="D136" s="5">
        <v>342</v>
      </c>
      <c r="E136" s="5">
        <v>345</v>
      </c>
    </row>
    <row r="137" spans="1:5" x14ac:dyDescent="0.35">
      <c r="A137" t="s">
        <v>50</v>
      </c>
      <c r="B137">
        <v>1898</v>
      </c>
      <c r="C137" t="s">
        <v>191</v>
      </c>
      <c r="D137" s="5">
        <v>349</v>
      </c>
      <c r="E137" s="5">
        <v>345</v>
      </c>
    </row>
    <row r="138" spans="1:5" x14ac:dyDescent="0.35">
      <c r="A138" t="s">
        <v>113</v>
      </c>
      <c r="B138">
        <v>2213</v>
      </c>
      <c r="C138" t="s">
        <v>192</v>
      </c>
      <c r="D138" s="5">
        <v>373</v>
      </c>
      <c r="E138" s="5">
        <v>326</v>
      </c>
    </row>
    <row r="139" spans="1:5" x14ac:dyDescent="0.35">
      <c r="A139" t="s">
        <v>58</v>
      </c>
      <c r="B139">
        <v>1996</v>
      </c>
      <c r="C139" t="s">
        <v>193</v>
      </c>
      <c r="D139" s="5">
        <v>319</v>
      </c>
      <c r="E139" s="5">
        <v>319</v>
      </c>
    </row>
    <row r="140" spans="1:5" x14ac:dyDescent="0.35">
      <c r="A140" t="s">
        <v>83</v>
      </c>
      <c r="B140">
        <v>2192</v>
      </c>
      <c r="C140" t="s">
        <v>194</v>
      </c>
      <c r="D140" s="5">
        <v>316</v>
      </c>
      <c r="E140" s="5">
        <v>305</v>
      </c>
    </row>
    <row r="141" spans="1:5" x14ac:dyDescent="0.35">
      <c r="A141" t="s">
        <v>60</v>
      </c>
      <c r="B141">
        <v>2203</v>
      </c>
      <c r="C141" t="s">
        <v>195</v>
      </c>
      <c r="D141" s="5">
        <v>280</v>
      </c>
      <c r="E141" s="5">
        <v>290</v>
      </c>
    </row>
    <row r="142" spans="1:5" x14ac:dyDescent="0.35">
      <c r="A142" t="s">
        <v>24</v>
      </c>
      <c r="B142">
        <v>2144</v>
      </c>
      <c r="C142" t="s">
        <v>196</v>
      </c>
      <c r="D142" s="5">
        <v>290</v>
      </c>
      <c r="E142" s="5">
        <v>289</v>
      </c>
    </row>
    <row r="143" spans="1:5" x14ac:dyDescent="0.35">
      <c r="A143" t="s">
        <v>60</v>
      </c>
      <c r="B143">
        <v>2202</v>
      </c>
      <c r="C143" t="s">
        <v>197</v>
      </c>
      <c r="D143" s="5">
        <v>303</v>
      </c>
      <c r="E143" s="5">
        <v>280</v>
      </c>
    </row>
    <row r="144" spans="1:5" x14ac:dyDescent="0.35">
      <c r="A144" t="s">
        <v>58</v>
      </c>
      <c r="B144">
        <v>2000</v>
      </c>
      <c r="C144" t="s">
        <v>198</v>
      </c>
      <c r="D144" s="5">
        <v>299</v>
      </c>
      <c r="E144" s="5">
        <v>279</v>
      </c>
    </row>
    <row r="145" spans="1:5" x14ac:dyDescent="0.35">
      <c r="A145" t="s">
        <v>113</v>
      </c>
      <c r="B145">
        <v>2215</v>
      </c>
      <c r="C145" t="s">
        <v>199</v>
      </c>
      <c r="D145" s="5">
        <v>290</v>
      </c>
      <c r="E145" s="5">
        <v>279</v>
      </c>
    </row>
    <row r="146" spans="1:5" x14ac:dyDescent="0.35">
      <c r="A146" t="s">
        <v>187</v>
      </c>
      <c r="B146">
        <v>2219</v>
      </c>
      <c r="C146" t="s">
        <v>200</v>
      </c>
      <c r="D146" s="5">
        <v>264</v>
      </c>
      <c r="E146" s="5">
        <v>270</v>
      </c>
    </row>
    <row r="147" spans="1:5" x14ac:dyDescent="0.35">
      <c r="A147" t="s">
        <v>24</v>
      </c>
      <c r="B147">
        <v>3477</v>
      </c>
      <c r="C147" t="s">
        <v>201</v>
      </c>
      <c r="D147" s="5">
        <v>302</v>
      </c>
      <c r="E147" s="5">
        <v>264</v>
      </c>
    </row>
    <row r="148" spans="1:5" x14ac:dyDescent="0.35">
      <c r="A148" t="s">
        <v>104</v>
      </c>
      <c r="B148">
        <v>2113</v>
      </c>
      <c r="C148" t="s">
        <v>202</v>
      </c>
      <c r="D148" s="5">
        <v>292</v>
      </c>
      <c r="E148" s="5">
        <v>254</v>
      </c>
    </row>
    <row r="149" spans="1:5" x14ac:dyDescent="0.35">
      <c r="A149" t="s">
        <v>113</v>
      </c>
      <c r="B149">
        <v>2216</v>
      </c>
      <c r="C149" t="s">
        <v>203</v>
      </c>
      <c r="D149" s="5">
        <v>291</v>
      </c>
      <c r="E149" s="5">
        <v>252</v>
      </c>
    </row>
    <row r="150" spans="1:5" x14ac:dyDescent="0.35">
      <c r="A150" t="s">
        <v>31</v>
      </c>
      <c r="B150">
        <v>2089</v>
      </c>
      <c r="C150" t="s">
        <v>204</v>
      </c>
      <c r="D150" s="5">
        <v>259</v>
      </c>
      <c r="E150" s="5">
        <v>248</v>
      </c>
    </row>
    <row r="151" spans="1:5" x14ac:dyDescent="0.35">
      <c r="A151" t="s">
        <v>58</v>
      </c>
      <c r="B151">
        <v>1997</v>
      </c>
      <c r="C151" t="s">
        <v>205</v>
      </c>
      <c r="D151" s="5">
        <v>265</v>
      </c>
      <c r="E151" s="5">
        <v>248</v>
      </c>
    </row>
    <row r="152" spans="1:5" x14ac:dyDescent="0.35">
      <c r="A152" t="s">
        <v>113</v>
      </c>
      <c r="B152">
        <v>2214</v>
      </c>
      <c r="C152" t="s">
        <v>206</v>
      </c>
      <c r="D152" s="5">
        <v>266</v>
      </c>
      <c r="E152" s="5">
        <v>244</v>
      </c>
    </row>
    <row r="153" spans="1:5" x14ac:dyDescent="0.35">
      <c r="A153" t="s">
        <v>93</v>
      </c>
      <c r="B153">
        <v>2225</v>
      </c>
      <c r="C153" t="s">
        <v>207</v>
      </c>
      <c r="D153" s="5">
        <v>226</v>
      </c>
      <c r="E153" s="5">
        <v>237</v>
      </c>
    </row>
    <row r="154" spans="1:5" x14ac:dyDescent="0.35">
      <c r="A154" t="s">
        <v>157</v>
      </c>
      <c r="B154">
        <v>2061</v>
      </c>
      <c r="C154" t="s">
        <v>208</v>
      </c>
      <c r="D154" s="5">
        <v>224</v>
      </c>
      <c r="E154" s="5">
        <v>233</v>
      </c>
    </row>
    <row r="155" spans="1:5" x14ac:dyDescent="0.35">
      <c r="A155" t="s">
        <v>35</v>
      </c>
      <c r="B155">
        <v>2046</v>
      </c>
      <c r="C155" t="s">
        <v>209</v>
      </c>
      <c r="D155" s="5">
        <v>228</v>
      </c>
      <c r="E155" s="5">
        <v>232</v>
      </c>
    </row>
    <row r="156" spans="1:5" x14ac:dyDescent="0.35">
      <c r="A156" t="s">
        <v>210</v>
      </c>
      <c r="B156">
        <v>2195</v>
      </c>
      <c r="C156" t="s">
        <v>211</v>
      </c>
      <c r="D156" s="5">
        <v>267</v>
      </c>
      <c r="E156" s="5">
        <v>230</v>
      </c>
    </row>
    <row r="157" spans="1:5" x14ac:dyDescent="0.35">
      <c r="A157" t="s">
        <v>58</v>
      </c>
      <c r="B157">
        <v>1995</v>
      </c>
      <c r="C157" t="s">
        <v>212</v>
      </c>
      <c r="D157" s="5">
        <v>216</v>
      </c>
      <c r="E157" s="5">
        <v>226</v>
      </c>
    </row>
    <row r="158" spans="1:5" x14ac:dyDescent="0.35">
      <c r="A158" t="s">
        <v>58</v>
      </c>
      <c r="B158">
        <v>1998</v>
      </c>
      <c r="C158" t="s">
        <v>213</v>
      </c>
      <c r="D158" s="5">
        <v>236</v>
      </c>
      <c r="E158" s="5">
        <v>226</v>
      </c>
    </row>
    <row r="159" spans="1:5" x14ac:dyDescent="0.35">
      <c r="A159" t="s">
        <v>31</v>
      </c>
      <c r="B159">
        <v>2095</v>
      </c>
      <c r="C159" t="s">
        <v>214</v>
      </c>
      <c r="D159" s="5">
        <v>228</v>
      </c>
      <c r="E159" s="5">
        <v>217</v>
      </c>
    </row>
    <row r="160" spans="1:5" x14ac:dyDescent="0.35">
      <c r="A160" t="s">
        <v>26</v>
      </c>
      <c r="B160">
        <v>2230</v>
      </c>
      <c r="C160" t="s">
        <v>215</v>
      </c>
      <c r="D160" s="5">
        <v>223</v>
      </c>
      <c r="E160" s="5">
        <v>213</v>
      </c>
    </row>
    <row r="161" spans="1:5" x14ac:dyDescent="0.35">
      <c r="A161" t="s">
        <v>58</v>
      </c>
      <c r="B161">
        <v>1993</v>
      </c>
      <c r="C161" t="s">
        <v>216</v>
      </c>
      <c r="D161" s="5">
        <v>201</v>
      </c>
      <c r="E161" s="5">
        <v>206</v>
      </c>
    </row>
    <row r="162" spans="1:5" x14ac:dyDescent="0.35">
      <c r="A162" t="s">
        <v>35</v>
      </c>
      <c r="B162">
        <v>2045</v>
      </c>
      <c r="C162" t="s">
        <v>217</v>
      </c>
      <c r="D162" s="5">
        <v>213</v>
      </c>
      <c r="E162" s="5">
        <v>198</v>
      </c>
    </row>
    <row r="163" spans="1:5" x14ac:dyDescent="0.35">
      <c r="A163" t="s">
        <v>33</v>
      </c>
      <c r="B163">
        <v>1902</v>
      </c>
      <c r="C163" t="s">
        <v>218</v>
      </c>
      <c r="D163" s="5">
        <v>210</v>
      </c>
      <c r="E163" s="5">
        <v>194</v>
      </c>
    </row>
    <row r="164" spans="1:5" x14ac:dyDescent="0.35">
      <c r="A164" t="s">
        <v>157</v>
      </c>
      <c r="B164">
        <v>2060</v>
      </c>
      <c r="C164" t="s">
        <v>219</v>
      </c>
      <c r="D164" s="5">
        <v>211</v>
      </c>
      <c r="E164" s="5">
        <v>194</v>
      </c>
    </row>
    <row r="165" spans="1:5" x14ac:dyDescent="0.35">
      <c r="A165" t="s">
        <v>126</v>
      </c>
      <c r="B165">
        <v>1973</v>
      </c>
      <c r="C165" t="s">
        <v>220</v>
      </c>
      <c r="D165" s="5">
        <v>228</v>
      </c>
      <c r="E165" s="5">
        <v>194</v>
      </c>
    </row>
    <row r="166" spans="1:5" x14ac:dyDescent="0.35">
      <c r="A166" t="s">
        <v>71</v>
      </c>
      <c r="B166">
        <v>1897</v>
      </c>
      <c r="C166" t="s">
        <v>221</v>
      </c>
      <c r="D166" s="5">
        <v>227</v>
      </c>
      <c r="E166" s="5">
        <v>192</v>
      </c>
    </row>
    <row r="167" spans="1:5" x14ac:dyDescent="0.35">
      <c r="A167" t="s">
        <v>187</v>
      </c>
      <c r="B167">
        <v>2220</v>
      </c>
      <c r="C167" t="s">
        <v>222</v>
      </c>
      <c r="D167" s="5">
        <v>191</v>
      </c>
      <c r="E167" s="5">
        <v>189</v>
      </c>
    </row>
    <row r="168" spans="1:5" x14ac:dyDescent="0.35">
      <c r="A168" t="s">
        <v>31</v>
      </c>
      <c r="B168">
        <v>2090</v>
      </c>
      <c r="C168" t="s">
        <v>223</v>
      </c>
      <c r="D168" s="5">
        <v>226</v>
      </c>
      <c r="E168" s="5">
        <v>188</v>
      </c>
    </row>
    <row r="169" spans="1:5" x14ac:dyDescent="0.35">
      <c r="A169" t="s">
        <v>104</v>
      </c>
      <c r="B169">
        <v>2114</v>
      </c>
      <c r="C169" t="s">
        <v>224</v>
      </c>
      <c r="D169" s="5">
        <v>115</v>
      </c>
      <c r="E169" s="5">
        <v>176</v>
      </c>
    </row>
    <row r="170" spans="1:5" x14ac:dyDescent="0.35">
      <c r="A170" t="s">
        <v>172</v>
      </c>
      <c r="B170">
        <v>2009</v>
      </c>
      <c r="C170" t="s">
        <v>225</v>
      </c>
      <c r="D170" s="5">
        <v>170</v>
      </c>
      <c r="E170" s="5">
        <v>175</v>
      </c>
    </row>
    <row r="171" spans="1:5" x14ac:dyDescent="0.35">
      <c r="A171" t="s">
        <v>83</v>
      </c>
      <c r="B171">
        <v>2193</v>
      </c>
      <c r="C171" t="s">
        <v>226</v>
      </c>
      <c r="D171" s="5">
        <v>190</v>
      </c>
      <c r="E171" s="5">
        <v>170</v>
      </c>
    </row>
    <row r="172" spans="1:5" x14ac:dyDescent="0.35">
      <c r="A172" t="s">
        <v>227</v>
      </c>
      <c r="B172">
        <v>2005</v>
      </c>
      <c r="C172" t="s">
        <v>228</v>
      </c>
      <c r="D172" s="5">
        <v>172</v>
      </c>
      <c r="E172" s="5">
        <v>162</v>
      </c>
    </row>
    <row r="173" spans="1:5" x14ac:dyDescent="0.35">
      <c r="A173" t="s">
        <v>60</v>
      </c>
      <c r="B173">
        <v>2201</v>
      </c>
      <c r="C173" t="s">
        <v>229</v>
      </c>
      <c r="D173" s="5">
        <v>183</v>
      </c>
      <c r="E173" s="5">
        <v>162</v>
      </c>
    </row>
    <row r="174" spans="1:5" x14ac:dyDescent="0.35">
      <c r="A174" t="s">
        <v>106</v>
      </c>
      <c r="B174">
        <v>3997</v>
      </c>
      <c r="C174" t="s">
        <v>230</v>
      </c>
      <c r="D174" s="5">
        <v>182</v>
      </c>
      <c r="E174" s="5">
        <v>149</v>
      </c>
    </row>
    <row r="175" spans="1:5" x14ac:dyDescent="0.35">
      <c r="A175" t="s">
        <v>31</v>
      </c>
      <c r="B175">
        <v>2085</v>
      </c>
      <c r="C175" t="s">
        <v>231</v>
      </c>
      <c r="D175" s="5">
        <v>158</v>
      </c>
      <c r="E175" s="5">
        <v>142</v>
      </c>
    </row>
    <row r="176" spans="1:5" x14ac:dyDescent="0.35">
      <c r="A176" t="s">
        <v>227</v>
      </c>
      <c r="B176">
        <v>2006</v>
      </c>
      <c r="C176" t="s">
        <v>232</v>
      </c>
      <c r="D176" s="5">
        <v>138</v>
      </c>
      <c r="E176" s="5">
        <v>134</v>
      </c>
    </row>
    <row r="177" spans="1:5" x14ac:dyDescent="0.35">
      <c r="A177" t="s">
        <v>62</v>
      </c>
      <c r="B177">
        <v>1967</v>
      </c>
      <c r="C177" t="s">
        <v>233</v>
      </c>
      <c r="D177" s="5">
        <v>117</v>
      </c>
      <c r="E177" s="5">
        <v>125</v>
      </c>
    </row>
    <row r="178" spans="1:5" x14ac:dyDescent="0.35">
      <c r="A178" t="s">
        <v>115</v>
      </c>
      <c r="B178">
        <v>1934</v>
      </c>
      <c r="C178" t="s">
        <v>234</v>
      </c>
      <c r="D178" s="5">
        <v>162</v>
      </c>
      <c r="E178" s="5">
        <v>112</v>
      </c>
    </row>
    <row r="179" spans="1:5" x14ac:dyDescent="0.35">
      <c r="A179" t="s">
        <v>31</v>
      </c>
      <c r="B179">
        <v>2064</v>
      </c>
      <c r="C179" t="s">
        <v>235</v>
      </c>
      <c r="D179" s="5">
        <v>102</v>
      </c>
      <c r="E179" s="5">
        <v>105</v>
      </c>
    </row>
    <row r="180" spans="1:5" x14ac:dyDescent="0.35">
      <c r="A180" t="s">
        <v>24</v>
      </c>
      <c r="B180">
        <v>3476</v>
      </c>
      <c r="C180" t="s">
        <v>236</v>
      </c>
      <c r="D180" s="5">
        <v>152</v>
      </c>
      <c r="E180" s="5">
        <v>98</v>
      </c>
    </row>
    <row r="181" spans="1:5" x14ac:dyDescent="0.35">
      <c r="A181" t="s">
        <v>104</v>
      </c>
      <c r="B181">
        <v>2111</v>
      </c>
      <c r="C181" t="s">
        <v>237</v>
      </c>
      <c r="D181" s="5">
        <v>94</v>
      </c>
      <c r="E181" s="5">
        <v>82</v>
      </c>
    </row>
    <row r="182" spans="1:5" x14ac:dyDescent="0.35">
      <c r="A182" t="s">
        <v>35</v>
      </c>
      <c r="B182">
        <v>2025</v>
      </c>
      <c r="C182" t="s">
        <v>238</v>
      </c>
      <c r="D182" s="5">
        <v>84</v>
      </c>
      <c r="E182" s="5">
        <v>78</v>
      </c>
    </row>
    <row r="183" spans="1:5" x14ac:dyDescent="0.35">
      <c r="A183" t="s">
        <v>43</v>
      </c>
      <c r="B183">
        <v>2098</v>
      </c>
      <c r="C183" t="s">
        <v>239</v>
      </c>
      <c r="D183" s="5">
        <v>69</v>
      </c>
      <c r="E183" s="5">
        <v>71</v>
      </c>
    </row>
    <row r="184" spans="1:5" x14ac:dyDescent="0.35">
      <c r="A184" t="s">
        <v>172</v>
      </c>
      <c r="B184">
        <v>2011</v>
      </c>
      <c r="C184" t="s">
        <v>240</v>
      </c>
      <c r="D184" s="5">
        <v>55</v>
      </c>
      <c r="E184" s="5">
        <v>57</v>
      </c>
    </row>
    <row r="185" spans="1:5" x14ac:dyDescent="0.35">
      <c r="A185" t="s">
        <v>104</v>
      </c>
      <c r="B185">
        <v>2107</v>
      </c>
      <c r="C185" t="s">
        <v>241</v>
      </c>
      <c r="D185" s="5">
        <v>59</v>
      </c>
      <c r="E185" s="5">
        <v>52</v>
      </c>
    </row>
    <row r="186" spans="1:5" x14ac:dyDescent="0.35">
      <c r="A186" t="s">
        <v>172</v>
      </c>
      <c r="B186">
        <v>2010</v>
      </c>
      <c r="C186" t="s">
        <v>242</v>
      </c>
      <c r="D186" s="5">
        <v>53</v>
      </c>
      <c r="E186" s="5">
        <v>51</v>
      </c>
    </row>
    <row r="187" spans="1:5" x14ac:dyDescent="0.35">
      <c r="A187" t="s">
        <v>132</v>
      </c>
      <c r="B187">
        <v>2247</v>
      </c>
      <c r="C187" t="s">
        <v>243</v>
      </c>
      <c r="D187" s="5">
        <v>64</v>
      </c>
      <c r="E187" s="5">
        <v>49</v>
      </c>
    </row>
    <row r="188" spans="1:5" x14ac:dyDescent="0.35">
      <c r="A188" t="s">
        <v>172</v>
      </c>
      <c r="B188">
        <v>2012</v>
      </c>
      <c r="C188" t="s">
        <v>244</v>
      </c>
      <c r="D188" s="5">
        <v>35</v>
      </c>
      <c r="E188" s="5">
        <v>37</v>
      </c>
    </row>
    <row r="189" spans="1:5" x14ac:dyDescent="0.35">
      <c r="A189" t="s">
        <v>24</v>
      </c>
      <c r="B189">
        <v>2117</v>
      </c>
      <c r="C189" t="s">
        <v>245</v>
      </c>
      <c r="D189" s="5">
        <v>42</v>
      </c>
      <c r="E189" s="5">
        <v>32</v>
      </c>
    </row>
    <row r="190" spans="1:5" x14ac:dyDescent="0.35">
      <c r="A190" t="s">
        <v>71</v>
      </c>
      <c r="B190">
        <v>1896</v>
      </c>
      <c r="C190" t="s">
        <v>246</v>
      </c>
      <c r="D190" s="5">
        <v>42</v>
      </c>
      <c r="E190" s="5">
        <v>30</v>
      </c>
    </row>
    <row r="191" spans="1:5" x14ac:dyDescent="0.35">
      <c r="A191" t="s">
        <v>60</v>
      </c>
      <c r="B191">
        <v>2210</v>
      </c>
      <c r="C191" t="s">
        <v>247</v>
      </c>
      <c r="D191" s="5">
        <v>29</v>
      </c>
      <c r="E191" s="5">
        <v>28</v>
      </c>
    </row>
    <row r="192" spans="1:5" x14ac:dyDescent="0.35">
      <c r="A192" t="s">
        <v>95</v>
      </c>
      <c r="B192">
        <v>2052</v>
      </c>
      <c r="C192" t="s">
        <v>248</v>
      </c>
      <c r="D192" s="5">
        <v>27</v>
      </c>
      <c r="E192" s="5">
        <v>22</v>
      </c>
    </row>
    <row r="193" spans="1:5" x14ac:dyDescent="0.35">
      <c r="A193" t="s">
        <v>71</v>
      </c>
      <c r="B193">
        <v>1895</v>
      </c>
      <c r="C193" t="s">
        <v>249</v>
      </c>
      <c r="D193" s="5">
        <v>92</v>
      </c>
      <c r="E193" s="5">
        <v>21</v>
      </c>
    </row>
    <row r="194" spans="1:5" x14ac:dyDescent="0.35">
      <c r="A194" t="s">
        <v>35</v>
      </c>
      <c r="B194">
        <v>2047</v>
      </c>
      <c r="C194" t="s">
        <v>250</v>
      </c>
      <c r="D194" s="5">
        <v>10</v>
      </c>
      <c r="E194" s="5">
        <v>18</v>
      </c>
    </row>
    <row r="195" spans="1:5" x14ac:dyDescent="0.35">
      <c r="A195" t="s">
        <v>104</v>
      </c>
      <c r="B195">
        <v>2115</v>
      </c>
      <c r="C195" t="s">
        <v>251</v>
      </c>
      <c r="D195" s="5">
        <v>17</v>
      </c>
      <c r="E195" s="5">
        <v>16</v>
      </c>
    </row>
    <row r="196" spans="1:5" x14ac:dyDescent="0.35">
      <c r="A196" t="s">
        <v>139</v>
      </c>
      <c r="B196">
        <v>2022</v>
      </c>
      <c r="C196" t="s">
        <v>252</v>
      </c>
      <c r="D196" s="5">
        <v>15</v>
      </c>
      <c r="E196" s="5">
        <v>16</v>
      </c>
    </row>
    <row r="197" spans="1:5" x14ac:dyDescent="0.35">
      <c r="A197" t="s">
        <v>58</v>
      </c>
      <c r="B197">
        <v>1980</v>
      </c>
      <c r="C197" t="s">
        <v>253</v>
      </c>
      <c r="D197" s="5">
        <v>21</v>
      </c>
      <c r="E197" s="5">
        <v>14</v>
      </c>
    </row>
    <row r="198" spans="1:5" x14ac:dyDescent="0.35">
      <c r="A198" t="s">
        <v>157</v>
      </c>
      <c r="B198">
        <v>2062</v>
      </c>
      <c r="C198" t="s">
        <v>254</v>
      </c>
      <c r="D198" s="5">
        <v>7</v>
      </c>
      <c r="E198" s="5">
        <v>13</v>
      </c>
    </row>
    <row r="199" spans="1:5" x14ac:dyDescent="0.35">
      <c r="A199" t="s">
        <v>157</v>
      </c>
      <c r="B199">
        <v>2063</v>
      </c>
      <c r="C199" t="s">
        <v>255</v>
      </c>
      <c r="D199" s="5">
        <v>7</v>
      </c>
      <c r="E199" s="5">
        <v>12</v>
      </c>
    </row>
    <row r="200" spans="1:5" x14ac:dyDescent="0.35">
      <c r="A200" t="s">
        <v>95</v>
      </c>
      <c r="B200">
        <v>2051</v>
      </c>
      <c r="C200" t="s">
        <v>256</v>
      </c>
      <c r="D200" s="5">
        <v>5</v>
      </c>
      <c r="E200" s="5">
        <v>10</v>
      </c>
    </row>
    <row r="201" spans="1:5" x14ac:dyDescent="0.35">
      <c r="A201" t="s">
        <v>139</v>
      </c>
      <c r="B201">
        <v>2020</v>
      </c>
      <c r="C201" t="s">
        <v>257</v>
      </c>
      <c r="D201" s="5">
        <v>3</v>
      </c>
      <c r="E201" s="5">
        <v>9</v>
      </c>
    </row>
    <row r="202" spans="1:5" x14ac:dyDescent="0.35">
      <c r="A202" t="s">
        <v>139</v>
      </c>
      <c r="B202">
        <v>2019</v>
      </c>
      <c r="C202" t="s">
        <v>258</v>
      </c>
      <c r="D202" s="5">
        <v>6</v>
      </c>
      <c r="E202" s="5">
        <v>8</v>
      </c>
    </row>
    <row r="203" spans="1:5" x14ac:dyDescent="0.35">
      <c r="A203" t="s">
        <v>139</v>
      </c>
      <c r="B203">
        <v>2021</v>
      </c>
      <c r="C203" t="s">
        <v>259</v>
      </c>
      <c r="D203" s="5">
        <v>7</v>
      </c>
      <c r="E203" s="5">
        <v>7</v>
      </c>
    </row>
    <row r="204" spans="1:5" x14ac:dyDescent="0.35">
      <c r="A204" t="s">
        <v>104</v>
      </c>
      <c r="B204">
        <v>2109</v>
      </c>
      <c r="C204" t="s">
        <v>260</v>
      </c>
      <c r="D204" s="5">
        <v>2</v>
      </c>
      <c r="E204" s="5">
        <v>7</v>
      </c>
    </row>
    <row r="205" spans="1:5" x14ac:dyDescent="0.35">
      <c r="A205" t="s">
        <v>139</v>
      </c>
      <c r="B205">
        <v>2016</v>
      </c>
      <c r="C205" t="s">
        <v>261</v>
      </c>
      <c r="D205" s="5">
        <v>4</v>
      </c>
      <c r="E205" s="5">
        <v>5</v>
      </c>
    </row>
    <row r="206" spans="1:5" x14ac:dyDescent="0.35">
      <c r="A206" t="s">
        <v>139</v>
      </c>
      <c r="B206">
        <v>2017</v>
      </c>
      <c r="C206" t="s">
        <v>262</v>
      </c>
      <c r="D206" s="5">
        <v>4</v>
      </c>
      <c r="E206" s="5">
        <v>3</v>
      </c>
    </row>
    <row r="207" spans="1:5" x14ac:dyDescent="0.35">
      <c r="A207" t="s">
        <v>187</v>
      </c>
      <c r="B207">
        <v>2222</v>
      </c>
      <c r="C207" t="s">
        <v>263</v>
      </c>
      <c r="D207" s="5">
        <v>3</v>
      </c>
      <c r="E207" s="5">
        <v>3</v>
      </c>
    </row>
    <row r="208" spans="1:5" x14ac:dyDescent="0.35">
      <c r="A208" t="s">
        <v>104</v>
      </c>
      <c r="B208">
        <v>2112</v>
      </c>
      <c r="C208" t="s">
        <v>264</v>
      </c>
      <c r="D208" s="5">
        <v>3</v>
      </c>
      <c r="E208" s="5">
        <v>2</v>
      </c>
    </row>
    <row r="209" spans="1:5" x14ac:dyDescent="0.35">
      <c r="A209" t="s">
        <v>139</v>
      </c>
      <c r="B209">
        <v>2018</v>
      </c>
      <c r="C209" t="s">
        <v>265</v>
      </c>
      <c r="D209" s="5">
        <v>4</v>
      </c>
      <c r="E209" s="5">
        <v>2</v>
      </c>
    </row>
  </sheetData>
  <pageMargins left="0.25" right="0.25" top="0.75" bottom="0.75" header="0.3" footer="0.3"/>
  <pageSetup orientation="landscape" horizontalDpi="4294967293" verticalDpi="4294967293"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72"/>
  <sheetViews>
    <sheetView workbookViewId="0">
      <pane xSplit="4" ySplit="1" topLeftCell="E2" activePane="bottomRight" state="frozen"/>
      <selection pane="topRight" activeCell="E1" sqref="E1"/>
      <selection pane="bottomLeft" activeCell="A2" sqref="A2"/>
      <selection pane="bottomRight" activeCell="F11" sqref="F11"/>
    </sheetView>
  </sheetViews>
  <sheetFormatPr defaultRowHeight="14.5" x14ac:dyDescent="0.35"/>
  <cols>
    <col min="1" max="1" width="12.54296875" customWidth="1"/>
    <col min="2" max="2" width="30.54296875" customWidth="1"/>
    <col min="3" max="3" width="10.54296875" customWidth="1"/>
    <col min="4" max="4" width="27.1796875" customWidth="1"/>
    <col min="5" max="5" width="15.1796875" style="5" customWidth="1"/>
    <col min="6" max="6" width="15.81640625" style="5" customWidth="1"/>
  </cols>
  <sheetData>
    <row r="1" spans="1:6" ht="63" customHeight="1" x14ac:dyDescent="0.35">
      <c r="A1" s="6" t="s">
        <v>18</v>
      </c>
      <c r="B1" s="2" t="s">
        <v>19</v>
      </c>
      <c r="C1" s="10" t="s">
        <v>266</v>
      </c>
      <c r="D1" s="7" t="s">
        <v>267</v>
      </c>
      <c r="E1" s="3" t="s">
        <v>20</v>
      </c>
      <c r="F1" s="3" t="s">
        <v>21</v>
      </c>
    </row>
    <row r="2" spans="1:6" x14ac:dyDescent="0.35">
      <c r="A2">
        <v>2063</v>
      </c>
      <c r="B2" t="s">
        <v>255</v>
      </c>
      <c r="C2">
        <v>498</v>
      </c>
      <c r="D2" t="s">
        <v>268</v>
      </c>
      <c r="E2" s="5">
        <v>7</v>
      </c>
      <c r="F2" s="5">
        <v>12</v>
      </c>
    </row>
    <row r="3" spans="1:6" x14ac:dyDescent="0.35">
      <c r="A3">
        <v>2113</v>
      </c>
      <c r="B3" t="s">
        <v>202</v>
      </c>
      <c r="C3">
        <v>707</v>
      </c>
      <c r="D3" t="s">
        <v>269</v>
      </c>
      <c r="E3" s="5">
        <v>203</v>
      </c>
      <c r="F3" s="5">
        <v>171</v>
      </c>
    </row>
    <row r="4" spans="1:6" x14ac:dyDescent="0.35">
      <c r="A4">
        <v>2113</v>
      </c>
      <c r="B4" t="s">
        <v>202</v>
      </c>
      <c r="C4">
        <v>708</v>
      </c>
      <c r="D4" t="s">
        <v>270</v>
      </c>
      <c r="E4" s="5">
        <v>89</v>
      </c>
      <c r="F4" s="5">
        <v>83</v>
      </c>
    </row>
    <row r="5" spans="1:6" x14ac:dyDescent="0.35">
      <c r="A5">
        <v>1899</v>
      </c>
      <c r="B5" t="s">
        <v>182</v>
      </c>
      <c r="C5">
        <v>17</v>
      </c>
      <c r="D5" t="s">
        <v>271</v>
      </c>
      <c r="E5" s="5">
        <v>321</v>
      </c>
      <c r="F5" s="5">
        <v>460</v>
      </c>
    </row>
    <row r="6" spans="1:6" x14ac:dyDescent="0.35">
      <c r="A6">
        <v>2252</v>
      </c>
      <c r="B6" t="s">
        <v>159</v>
      </c>
      <c r="C6">
        <v>1208</v>
      </c>
      <c r="D6" t="s">
        <v>272</v>
      </c>
      <c r="E6" s="5">
        <v>333</v>
      </c>
      <c r="F6" s="5">
        <v>281</v>
      </c>
    </row>
    <row r="7" spans="1:6" x14ac:dyDescent="0.35">
      <c r="A7">
        <v>2252</v>
      </c>
      <c r="B7" t="s">
        <v>159</v>
      </c>
      <c r="C7">
        <v>1210</v>
      </c>
      <c r="D7" t="s">
        <v>273</v>
      </c>
      <c r="E7" s="5">
        <v>252</v>
      </c>
      <c r="F7" s="5">
        <v>239</v>
      </c>
    </row>
    <row r="8" spans="1:6" x14ac:dyDescent="0.35">
      <c r="A8">
        <v>2252</v>
      </c>
      <c r="B8" t="s">
        <v>159</v>
      </c>
      <c r="C8">
        <v>1209</v>
      </c>
      <c r="D8" t="s">
        <v>274</v>
      </c>
      <c r="E8" s="5">
        <v>206</v>
      </c>
      <c r="F8" s="5">
        <v>192</v>
      </c>
    </row>
    <row r="9" spans="1:6" x14ac:dyDescent="0.35">
      <c r="A9">
        <v>2252</v>
      </c>
      <c r="B9" t="s">
        <v>159</v>
      </c>
      <c r="C9">
        <v>4505</v>
      </c>
      <c r="D9" t="s">
        <v>275</v>
      </c>
      <c r="E9" s="5">
        <v>33</v>
      </c>
      <c r="F9" s="5">
        <v>21</v>
      </c>
    </row>
    <row r="10" spans="1:6" x14ac:dyDescent="0.35">
      <c r="A10">
        <v>2111</v>
      </c>
      <c r="B10" t="s">
        <v>237</v>
      </c>
      <c r="C10">
        <v>705</v>
      </c>
      <c r="D10" t="s">
        <v>276</v>
      </c>
      <c r="E10" s="5">
        <v>78</v>
      </c>
      <c r="F10" s="5">
        <v>61</v>
      </c>
    </row>
    <row r="11" spans="1:6" x14ac:dyDescent="0.35">
      <c r="A11">
        <v>2111</v>
      </c>
      <c r="B11" t="s">
        <v>237</v>
      </c>
      <c r="C11">
        <v>2111</v>
      </c>
      <c r="D11" t="s">
        <v>237</v>
      </c>
      <c r="E11" s="5">
        <v>16</v>
      </c>
      <c r="F11" s="5">
        <v>21</v>
      </c>
    </row>
    <row r="12" spans="1:6" x14ac:dyDescent="0.35">
      <c r="A12">
        <v>2005</v>
      </c>
      <c r="B12" t="s">
        <v>228</v>
      </c>
      <c r="C12">
        <v>323</v>
      </c>
      <c r="D12" t="s">
        <v>277</v>
      </c>
      <c r="E12" s="5">
        <v>172</v>
      </c>
      <c r="F12" s="5">
        <v>162</v>
      </c>
    </row>
    <row r="13" spans="1:6" x14ac:dyDescent="0.35">
      <c r="A13">
        <v>2115</v>
      </c>
      <c r="B13" t="s">
        <v>251</v>
      </c>
      <c r="C13">
        <v>711</v>
      </c>
      <c r="D13" t="s">
        <v>278</v>
      </c>
      <c r="E13" s="5">
        <v>17</v>
      </c>
      <c r="F13" s="5">
        <v>16</v>
      </c>
    </row>
    <row r="14" spans="1:6" x14ac:dyDescent="0.35">
      <c r="A14">
        <v>2041</v>
      </c>
      <c r="B14" t="s">
        <v>100</v>
      </c>
      <c r="C14">
        <v>381</v>
      </c>
      <c r="D14" t="s">
        <v>279</v>
      </c>
      <c r="E14" s="5">
        <v>993</v>
      </c>
      <c r="F14" s="5">
        <v>938</v>
      </c>
    </row>
    <row r="15" spans="1:6" x14ac:dyDescent="0.35">
      <c r="A15">
        <v>2041</v>
      </c>
      <c r="B15" t="s">
        <v>100</v>
      </c>
      <c r="C15">
        <v>380</v>
      </c>
      <c r="D15" t="s">
        <v>280</v>
      </c>
      <c r="E15" s="5">
        <v>523</v>
      </c>
      <c r="F15" s="5">
        <v>503</v>
      </c>
    </row>
    <row r="16" spans="1:6" x14ac:dyDescent="0.35">
      <c r="A16">
        <v>2041</v>
      </c>
      <c r="B16" t="s">
        <v>100</v>
      </c>
      <c r="C16">
        <v>2041</v>
      </c>
      <c r="D16" t="s">
        <v>100</v>
      </c>
      <c r="E16" s="5">
        <v>197</v>
      </c>
      <c r="F16" s="5">
        <v>165</v>
      </c>
    </row>
    <row r="17" spans="1:6" x14ac:dyDescent="0.35">
      <c r="A17">
        <v>2041</v>
      </c>
      <c r="B17" t="s">
        <v>100</v>
      </c>
      <c r="C17">
        <v>375</v>
      </c>
      <c r="D17" t="s">
        <v>281</v>
      </c>
      <c r="E17" s="5">
        <v>318</v>
      </c>
      <c r="F17" s="5">
        <v>271</v>
      </c>
    </row>
    <row r="18" spans="1:6" x14ac:dyDescent="0.35">
      <c r="A18">
        <v>2041</v>
      </c>
      <c r="B18" t="s">
        <v>100</v>
      </c>
      <c r="C18">
        <v>377</v>
      </c>
      <c r="D18" t="s">
        <v>282</v>
      </c>
      <c r="E18" s="5">
        <v>341</v>
      </c>
      <c r="F18" s="5">
        <v>293</v>
      </c>
    </row>
    <row r="19" spans="1:6" x14ac:dyDescent="0.35">
      <c r="A19">
        <v>2041</v>
      </c>
      <c r="B19" t="s">
        <v>100</v>
      </c>
      <c r="C19">
        <v>4476</v>
      </c>
      <c r="D19" t="s">
        <v>283</v>
      </c>
      <c r="E19" s="5">
        <v>126</v>
      </c>
      <c r="F19" s="5">
        <v>107</v>
      </c>
    </row>
    <row r="20" spans="1:6" x14ac:dyDescent="0.35">
      <c r="A20">
        <v>2041</v>
      </c>
      <c r="B20" t="s">
        <v>100</v>
      </c>
      <c r="C20">
        <v>379</v>
      </c>
      <c r="D20" t="s">
        <v>284</v>
      </c>
      <c r="E20" s="5">
        <v>345</v>
      </c>
      <c r="F20" s="5">
        <v>274</v>
      </c>
    </row>
    <row r="21" spans="1:6" x14ac:dyDescent="0.35">
      <c r="A21">
        <v>2051</v>
      </c>
      <c r="B21" t="s">
        <v>256</v>
      </c>
      <c r="C21">
        <v>427</v>
      </c>
      <c r="D21" t="s">
        <v>285</v>
      </c>
      <c r="E21" s="5">
        <v>5</v>
      </c>
      <c r="F21" s="5">
        <v>10</v>
      </c>
    </row>
    <row r="22" spans="1:6" x14ac:dyDescent="0.35">
      <c r="A22">
        <v>1933</v>
      </c>
      <c r="B22" t="s">
        <v>116</v>
      </c>
      <c r="C22">
        <v>143</v>
      </c>
      <c r="D22" t="s">
        <v>286</v>
      </c>
      <c r="E22" s="5">
        <v>438</v>
      </c>
      <c r="F22" s="5">
        <v>362</v>
      </c>
    </row>
    <row r="23" spans="1:6" x14ac:dyDescent="0.35">
      <c r="A23">
        <v>1933</v>
      </c>
      <c r="B23" t="s">
        <v>116</v>
      </c>
      <c r="C23">
        <v>144</v>
      </c>
      <c r="D23" t="s">
        <v>287</v>
      </c>
      <c r="E23" s="5">
        <v>463</v>
      </c>
      <c r="F23" s="5">
        <v>435</v>
      </c>
    </row>
    <row r="24" spans="1:6" x14ac:dyDescent="0.35">
      <c r="A24">
        <v>1933</v>
      </c>
      <c r="B24" t="s">
        <v>116</v>
      </c>
      <c r="C24">
        <v>1933</v>
      </c>
      <c r="D24" t="s">
        <v>116</v>
      </c>
      <c r="E24" s="5">
        <v>5</v>
      </c>
      <c r="F24" s="5">
        <v>9</v>
      </c>
    </row>
    <row r="25" spans="1:6" x14ac:dyDescent="0.35">
      <c r="A25">
        <v>1933</v>
      </c>
      <c r="B25" t="s">
        <v>116</v>
      </c>
      <c r="C25">
        <v>146</v>
      </c>
      <c r="D25" t="s">
        <v>288</v>
      </c>
      <c r="E25" s="5">
        <v>570</v>
      </c>
      <c r="F25" s="5">
        <v>579</v>
      </c>
    </row>
    <row r="26" spans="1:6" x14ac:dyDescent="0.35">
      <c r="A26">
        <v>1933</v>
      </c>
      <c r="B26" t="s">
        <v>116</v>
      </c>
      <c r="C26">
        <v>147</v>
      </c>
      <c r="D26" t="s">
        <v>289</v>
      </c>
      <c r="E26" s="5">
        <v>420</v>
      </c>
      <c r="F26" s="5">
        <v>424</v>
      </c>
    </row>
    <row r="27" spans="1:6" x14ac:dyDescent="0.35">
      <c r="A27">
        <v>2208</v>
      </c>
      <c r="B27" t="s">
        <v>171</v>
      </c>
      <c r="C27">
        <v>1053</v>
      </c>
      <c r="D27" t="s">
        <v>290</v>
      </c>
      <c r="E27" s="5">
        <v>137</v>
      </c>
      <c r="F27" s="5">
        <v>119</v>
      </c>
    </row>
    <row r="28" spans="1:6" x14ac:dyDescent="0.35">
      <c r="A28">
        <v>2208</v>
      </c>
      <c r="B28" t="s">
        <v>171</v>
      </c>
      <c r="C28">
        <v>1055</v>
      </c>
      <c r="D28" t="s">
        <v>291</v>
      </c>
      <c r="E28" s="5">
        <v>254</v>
      </c>
      <c r="F28" s="5">
        <v>221</v>
      </c>
    </row>
    <row r="29" spans="1:6" x14ac:dyDescent="0.35">
      <c r="A29">
        <v>2208</v>
      </c>
      <c r="B29" t="s">
        <v>171</v>
      </c>
      <c r="C29">
        <v>1056</v>
      </c>
      <c r="D29" t="s">
        <v>292</v>
      </c>
      <c r="E29" s="5">
        <v>193</v>
      </c>
      <c r="F29" s="5">
        <v>208</v>
      </c>
    </row>
    <row r="30" spans="1:6" x14ac:dyDescent="0.35">
      <c r="A30">
        <v>1894</v>
      </c>
      <c r="B30" t="s">
        <v>72</v>
      </c>
      <c r="C30">
        <v>4759</v>
      </c>
      <c r="D30" t="s">
        <v>293</v>
      </c>
      <c r="E30" s="5">
        <v>318</v>
      </c>
      <c r="F30" s="5">
        <v>329</v>
      </c>
    </row>
    <row r="31" spans="1:6" x14ac:dyDescent="0.35">
      <c r="A31">
        <v>1894</v>
      </c>
      <c r="B31" t="s">
        <v>72</v>
      </c>
      <c r="C31">
        <v>5509</v>
      </c>
      <c r="D31" t="s">
        <v>294</v>
      </c>
      <c r="E31" s="11" t="s">
        <v>295</v>
      </c>
      <c r="F31" s="5">
        <v>67</v>
      </c>
    </row>
    <row r="32" spans="1:6" x14ac:dyDescent="0.35">
      <c r="A32">
        <v>1894</v>
      </c>
      <c r="B32" t="s">
        <v>72</v>
      </c>
      <c r="C32">
        <v>8</v>
      </c>
      <c r="D32" t="s">
        <v>296</v>
      </c>
      <c r="E32" s="5">
        <v>440</v>
      </c>
      <c r="F32" s="5">
        <v>393</v>
      </c>
    </row>
    <row r="33" spans="1:6" x14ac:dyDescent="0.35">
      <c r="A33">
        <v>1894</v>
      </c>
      <c r="B33" t="s">
        <v>72</v>
      </c>
      <c r="C33">
        <v>1</v>
      </c>
      <c r="D33" t="s">
        <v>297</v>
      </c>
      <c r="E33" s="5">
        <v>272</v>
      </c>
      <c r="F33" s="5">
        <v>262</v>
      </c>
    </row>
    <row r="34" spans="1:6" x14ac:dyDescent="0.35">
      <c r="A34">
        <v>1894</v>
      </c>
      <c r="B34" t="s">
        <v>72</v>
      </c>
      <c r="C34">
        <v>1894</v>
      </c>
      <c r="D34" t="s">
        <v>72</v>
      </c>
      <c r="E34" s="5">
        <v>2</v>
      </c>
      <c r="F34" s="11" t="s">
        <v>298</v>
      </c>
    </row>
    <row r="35" spans="1:6" x14ac:dyDescent="0.35">
      <c r="A35">
        <v>1894</v>
      </c>
      <c r="B35" t="s">
        <v>72</v>
      </c>
      <c r="C35">
        <v>5604</v>
      </c>
      <c r="D35" t="s">
        <v>299</v>
      </c>
      <c r="E35" s="11" t="s">
        <v>295</v>
      </c>
      <c r="F35" s="5">
        <v>83</v>
      </c>
    </row>
    <row r="36" spans="1:6" x14ac:dyDescent="0.35">
      <c r="A36">
        <v>1894</v>
      </c>
      <c r="B36" t="s">
        <v>72</v>
      </c>
      <c r="C36">
        <v>4728</v>
      </c>
      <c r="D36" t="s">
        <v>300</v>
      </c>
      <c r="E36" s="5">
        <v>2046</v>
      </c>
      <c r="F36" s="5">
        <v>2727</v>
      </c>
    </row>
    <row r="37" spans="1:6" x14ac:dyDescent="0.35">
      <c r="A37">
        <v>1894</v>
      </c>
      <c r="B37" t="s">
        <v>72</v>
      </c>
      <c r="C37">
        <v>2</v>
      </c>
      <c r="D37" t="s">
        <v>301</v>
      </c>
      <c r="E37" s="5">
        <v>426</v>
      </c>
      <c r="F37" s="5">
        <v>262</v>
      </c>
    </row>
    <row r="38" spans="1:6" x14ac:dyDescent="0.35">
      <c r="A38">
        <v>1894</v>
      </c>
      <c r="B38" t="s">
        <v>72</v>
      </c>
      <c r="C38">
        <v>3493</v>
      </c>
      <c r="D38" t="s">
        <v>302</v>
      </c>
      <c r="E38" s="5">
        <v>38</v>
      </c>
      <c r="F38" s="5">
        <v>138</v>
      </c>
    </row>
    <row r="39" spans="1:6" x14ac:dyDescent="0.35">
      <c r="A39">
        <v>1894</v>
      </c>
      <c r="B39" t="s">
        <v>72</v>
      </c>
      <c r="C39">
        <v>4</v>
      </c>
      <c r="D39" t="s">
        <v>303</v>
      </c>
      <c r="E39" s="5">
        <v>151</v>
      </c>
      <c r="F39" s="5">
        <v>113</v>
      </c>
    </row>
    <row r="40" spans="1:6" x14ac:dyDescent="0.35">
      <c r="A40">
        <v>1894</v>
      </c>
      <c r="B40" t="s">
        <v>72</v>
      </c>
      <c r="C40">
        <v>5</v>
      </c>
      <c r="D40" t="s">
        <v>304</v>
      </c>
      <c r="E40" s="5">
        <v>28</v>
      </c>
      <c r="F40" s="5">
        <v>20</v>
      </c>
    </row>
    <row r="41" spans="1:6" x14ac:dyDescent="0.35">
      <c r="A41">
        <v>1894</v>
      </c>
      <c r="B41" t="s">
        <v>72</v>
      </c>
      <c r="C41">
        <v>7</v>
      </c>
      <c r="D41" t="s">
        <v>305</v>
      </c>
      <c r="E41" s="5">
        <v>368</v>
      </c>
      <c r="F41" s="5">
        <v>275</v>
      </c>
    </row>
    <row r="42" spans="1:6" x14ac:dyDescent="0.35">
      <c r="A42">
        <v>1969</v>
      </c>
      <c r="B42" t="s">
        <v>166</v>
      </c>
      <c r="C42">
        <v>218</v>
      </c>
      <c r="D42" t="s">
        <v>306</v>
      </c>
      <c r="E42" s="5">
        <v>197</v>
      </c>
      <c r="F42" s="5">
        <v>203</v>
      </c>
    </row>
    <row r="43" spans="1:6" x14ac:dyDescent="0.35">
      <c r="A43">
        <v>1969</v>
      </c>
      <c r="B43" t="s">
        <v>166</v>
      </c>
      <c r="C43">
        <v>216</v>
      </c>
      <c r="D43" t="s">
        <v>307</v>
      </c>
      <c r="E43" s="5">
        <v>233</v>
      </c>
      <c r="F43" s="5">
        <v>220</v>
      </c>
    </row>
    <row r="44" spans="1:6" x14ac:dyDescent="0.35">
      <c r="A44">
        <v>1969</v>
      </c>
      <c r="B44" t="s">
        <v>166</v>
      </c>
      <c r="C44">
        <v>217</v>
      </c>
      <c r="D44" t="s">
        <v>308</v>
      </c>
      <c r="E44" s="5">
        <v>246</v>
      </c>
      <c r="F44" s="5">
        <v>211</v>
      </c>
    </row>
    <row r="45" spans="1:6" x14ac:dyDescent="0.35">
      <c r="A45">
        <v>2240</v>
      </c>
      <c r="B45" t="s">
        <v>144</v>
      </c>
      <c r="C45">
        <v>1120</v>
      </c>
      <c r="D45" t="s">
        <v>309</v>
      </c>
      <c r="E45" s="5">
        <v>499</v>
      </c>
      <c r="F45" s="5">
        <v>430</v>
      </c>
    </row>
    <row r="46" spans="1:6" x14ac:dyDescent="0.35">
      <c r="A46">
        <v>2240</v>
      </c>
      <c r="B46" t="s">
        <v>144</v>
      </c>
      <c r="C46">
        <v>1124</v>
      </c>
      <c r="D46" t="s">
        <v>310</v>
      </c>
      <c r="E46" s="5">
        <v>385</v>
      </c>
      <c r="F46" s="5">
        <v>365</v>
      </c>
    </row>
    <row r="47" spans="1:6" x14ac:dyDescent="0.35">
      <c r="A47">
        <v>2240</v>
      </c>
      <c r="B47" t="s">
        <v>144</v>
      </c>
      <c r="C47">
        <v>1123</v>
      </c>
      <c r="D47" t="s">
        <v>311</v>
      </c>
      <c r="E47" s="5">
        <v>254</v>
      </c>
      <c r="F47" s="5">
        <v>265</v>
      </c>
    </row>
    <row r="48" spans="1:6" x14ac:dyDescent="0.35">
      <c r="A48">
        <v>2240</v>
      </c>
      <c r="B48" t="s">
        <v>144</v>
      </c>
      <c r="C48">
        <v>2240</v>
      </c>
      <c r="D48" t="s">
        <v>144</v>
      </c>
      <c r="E48" s="5">
        <v>6</v>
      </c>
      <c r="F48" s="5">
        <v>2</v>
      </c>
    </row>
    <row r="49" spans="1:6" x14ac:dyDescent="0.35">
      <c r="A49">
        <v>2243</v>
      </c>
      <c r="B49" t="s">
        <v>27</v>
      </c>
      <c r="C49">
        <v>1186</v>
      </c>
      <c r="D49" t="s">
        <v>312</v>
      </c>
      <c r="E49" s="5">
        <v>1825</v>
      </c>
      <c r="F49" s="5">
        <v>1766</v>
      </c>
    </row>
    <row r="50" spans="1:6" x14ac:dyDescent="0.35">
      <c r="A50">
        <v>2243</v>
      </c>
      <c r="B50" t="s">
        <v>27</v>
      </c>
      <c r="C50">
        <v>1153</v>
      </c>
      <c r="D50" t="s">
        <v>313</v>
      </c>
      <c r="E50" s="5">
        <v>890</v>
      </c>
      <c r="F50" s="5">
        <v>822</v>
      </c>
    </row>
    <row r="51" spans="1:6" x14ac:dyDescent="0.35">
      <c r="A51">
        <v>2243</v>
      </c>
      <c r="B51" t="s">
        <v>27</v>
      </c>
      <c r="C51">
        <v>4805</v>
      </c>
      <c r="D51" t="s">
        <v>314</v>
      </c>
      <c r="E51" s="5">
        <v>429</v>
      </c>
      <c r="F51" s="5">
        <v>438</v>
      </c>
    </row>
    <row r="52" spans="1:6" x14ac:dyDescent="0.35">
      <c r="A52">
        <v>2243</v>
      </c>
      <c r="B52" t="s">
        <v>27</v>
      </c>
      <c r="C52">
        <v>1304</v>
      </c>
      <c r="D52" t="s">
        <v>315</v>
      </c>
      <c r="E52" s="5">
        <v>706</v>
      </c>
      <c r="F52" s="5">
        <v>707</v>
      </c>
    </row>
    <row r="53" spans="1:6" x14ac:dyDescent="0.35">
      <c r="A53">
        <v>2243</v>
      </c>
      <c r="B53" t="s">
        <v>27</v>
      </c>
      <c r="C53">
        <v>1154</v>
      </c>
      <c r="D53" t="s">
        <v>316</v>
      </c>
      <c r="E53" s="5">
        <v>588</v>
      </c>
      <c r="F53" s="5">
        <v>515</v>
      </c>
    </row>
    <row r="54" spans="1:6" x14ac:dyDescent="0.35">
      <c r="A54">
        <v>2243</v>
      </c>
      <c r="B54" t="s">
        <v>27</v>
      </c>
      <c r="C54">
        <v>1155</v>
      </c>
      <c r="D54" t="s">
        <v>317</v>
      </c>
      <c r="E54" s="5">
        <v>736</v>
      </c>
      <c r="F54" s="5">
        <v>696</v>
      </c>
    </row>
    <row r="55" spans="1:6" x14ac:dyDescent="0.35">
      <c r="A55">
        <v>2243</v>
      </c>
      <c r="B55" t="s">
        <v>27</v>
      </c>
      <c r="C55">
        <v>4638</v>
      </c>
      <c r="D55" t="s">
        <v>318</v>
      </c>
      <c r="E55" s="5">
        <v>705</v>
      </c>
      <c r="F55" s="5">
        <v>840</v>
      </c>
    </row>
    <row r="56" spans="1:6" x14ac:dyDescent="0.35">
      <c r="A56">
        <v>2243</v>
      </c>
      <c r="B56" t="s">
        <v>27</v>
      </c>
      <c r="C56">
        <v>1187</v>
      </c>
      <c r="D56" t="s">
        <v>319</v>
      </c>
      <c r="E56" s="5">
        <v>1521</v>
      </c>
      <c r="F56" s="5">
        <v>1567</v>
      </c>
    </row>
    <row r="57" spans="1:6" x14ac:dyDescent="0.35">
      <c r="A57">
        <v>2243</v>
      </c>
      <c r="B57" t="s">
        <v>27</v>
      </c>
      <c r="C57">
        <v>2243</v>
      </c>
      <c r="D57" t="s">
        <v>27</v>
      </c>
      <c r="E57" s="5">
        <v>375</v>
      </c>
      <c r="F57" s="5">
        <v>383</v>
      </c>
    </row>
    <row r="58" spans="1:6" x14ac:dyDescent="0.35">
      <c r="A58">
        <v>2243</v>
      </c>
      <c r="B58" t="s">
        <v>27</v>
      </c>
      <c r="C58">
        <v>1156</v>
      </c>
      <c r="D58" t="s">
        <v>320</v>
      </c>
      <c r="E58" s="5">
        <v>528</v>
      </c>
      <c r="F58" s="5">
        <v>447</v>
      </c>
    </row>
    <row r="59" spans="1:6" x14ac:dyDescent="0.35">
      <c r="A59">
        <v>2243</v>
      </c>
      <c r="B59" t="s">
        <v>27</v>
      </c>
      <c r="C59">
        <v>4671</v>
      </c>
      <c r="D59" t="s">
        <v>321</v>
      </c>
      <c r="E59" s="5">
        <v>657</v>
      </c>
      <c r="F59" s="5">
        <v>573</v>
      </c>
    </row>
    <row r="60" spans="1:6" x14ac:dyDescent="0.35">
      <c r="A60">
        <v>2243</v>
      </c>
      <c r="B60" t="s">
        <v>27</v>
      </c>
      <c r="C60">
        <v>1158</v>
      </c>
      <c r="D60" t="s">
        <v>322</v>
      </c>
      <c r="E60" s="5">
        <v>427</v>
      </c>
      <c r="F60" s="5">
        <v>367</v>
      </c>
    </row>
    <row r="61" spans="1:6" x14ac:dyDescent="0.35">
      <c r="A61">
        <v>2243</v>
      </c>
      <c r="B61" t="s">
        <v>27</v>
      </c>
      <c r="C61">
        <v>1180</v>
      </c>
      <c r="D61" t="s">
        <v>323</v>
      </c>
      <c r="E61" s="5">
        <v>980</v>
      </c>
      <c r="F61" s="5">
        <v>854</v>
      </c>
    </row>
    <row r="62" spans="1:6" x14ac:dyDescent="0.35">
      <c r="A62">
        <v>2243</v>
      </c>
      <c r="B62" t="s">
        <v>27</v>
      </c>
      <c r="C62">
        <v>1159</v>
      </c>
      <c r="D62" t="s">
        <v>324</v>
      </c>
      <c r="E62" s="5">
        <v>481</v>
      </c>
      <c r="F62" s="5">
        <v>426</v>
      </c>
    </row>
    <row r="63" spans="1:6" x14ac:dyDescent="0.35">
      <c r="A63">
        <v>2243</v>
      </c>
      <c r="B63" t="s">
        <v>27</v>
      </c>
      <c r="C63">
        <v>1305</v>
      </c>
      <c r="D63" t="s">
        <v>325</v>
      </c>
      <c r="E63" s="5">
        <v>127</v>
      </c>
      <c r="F63" s="5">
        <v>106</v>
      </c>
    </row>
    <row r="64" spans="1:6" x14ac:dyDescent="0.35">
      <c r="A64">
        <v>2243</v>
      </c>
      <c r="B64" t="s">
        <v>27</v>
      </c>
      <c r="C64">
        <v>1319</v>
      </c>
      <c r="D64" t="s">
        <v>326</v>
      </c>
      <c r="E64" s="5">
        <v>995</v>
      </c>
      <c r="F64" s="5">
        <v>897</v>
      </c>
    </row>
    <row r="65" spans="1:6" x14ac:dyDescent="0.35">
      <c r="A65">
        <v>2243</v>
      </c>
      <c r="B65" t="s">
        <v>27</v>
      </c>
      <c r="C65">
        <v>1160</v>
      </c>
      <c r="D65" t="s">
        <v>327</v>
      </c>
      <c r="E65" s="5">
        <v>487</v>
      </c>
      <c r="F65" s="5">
        <v>401</v>
      </c>
    </row>
    <row r="66" spans="1:6" x14ac:dyDescent="0.35">
      <c r="A66">
        <v>2243</v>
      </c>
      <c r="B66" t="s">
        <v>27</v>
      </c>
      <c r="C66">
        <v>1162</v>
      </c>
      <c r="D66" t="s">
        <v>328</v>
      </c>
      <c r="E66" s="5">
        <v>549</v>
      </c>
      <c r="F66" s="5">
        <v>465</v>
      </c>
    </row>
    <row r="67" spans="1:6" x14ac:dyDescent="0.35">
      <c r="A67">
        <v>2243</v>
      </c>
      <c r="B67" t="s">
        <v>27</v>
      </c>
      <c r="C67">
        <v>1161</v>
      </c>
      <c r="D67" t="s">
        <v>329</v>
      </c>
      <c r="E67" s="5">
        <v>428</v>
      </c>
      <c r="F67" s="5">
        <v>339</v>
      </c>
    </row>
    <row r="68" spans="1:6" x14ac:dyDescent="0.35">
      <c r="A68">
        <v>2243</v>
      </c>
      <c r="B68" t="s">
        <v>27</v>
      </c>
      <c r="C68">
        <v>1370</v>
      </c>
      <c r="D68" t="s">
        <v>330</v>
      </c>
      <c r="E68" s="5">
        <v>640</v>
      </c>
      <c r="F68" s="5">
        <v>540</v>
      </c>
    </row>
    <row r="69" spans="1:6" x14ac:dyDescent="0.35">
      <c r="A69">
        <v>2243</v>
      </c>
      <c r="B69" t="s">
        <v>27</v>
      </c>
      <c r="C69">
        <v>1163</v>
      </c>
      <c r="D69" t="s">
        <v>331</v>
      </c>
      <c r="E69" s="5">
        <v>380</v>
      </c>
      <c r="F69" s="5">
        <v>348</v>
      </c>
    </row>
    <row r="70" spans="1:6" x14ac:dyDescent="0.35">
      <c r="A70">
        <v>2243</v>
      </c>
      <c r="B70" t="s">
        <v>27</v>
      </c>
      <c r="C70">
        <v>1181</v>
      </c>
      <c r="D70" t="s">
        <v>332</v>
      </c>
      <c r="E70" s="5">
        <v>1044</v>
      </c>
      <c r="F70" s="5">
        <v>979</v>
      </c>
    </row>
    <row r="71" spans="1:6" x14ac:dyDescent="0.35">
      <c r="A71">
        <v>2243</v>
      </c>
      <c r="B71" t="s">
        <v>27</v>
      </c>
      <c r="C71">
        <v>5506</v>
      </c>
      <c r="D71" t="s">
        <v>333</v>
      </c>
      <c r="E71" s="11" t="s">
        <v>295</v>
      </c>
      <c r="F71" s="5">
        <v>1213</v>
      </c>
    </row>
    <row r="72" spans="1:6" x14ac:dyDescent="0.35">
      <c r="A72">
        <v>2243</v>
      </c>
      <c r="B72" t="s">
        <v>27</v>
      </c>
      <c r="C72">
        <v>1157</v>
      </c>
      <c r="D72" t="s">
        <v>334</v>
      </c>
      <c r="E72" s="5">
        <v>323</v>
      </c>
      <c r="F72" s="5">
        <v>308</v>
      </c>
    </row>
    <row r="73" spans="1:6" x14ac:dyDescent="0.35">
      <c r="A73">
        <v>2243</v>
      </c>
      <c r="B73" t="s">
        <v>27</v>
      </c>
      <c r="C73">
        <v>1164</v>
      </c>
      <c r="D73" t="s">
        <v>335</v>
      </c>
      <c r="E73" s="5">
        <v>481</v>
      </c>
      <c r="F73" s="5">
        <v>438</v>
      </c>
    </row>
    <row r="74" spans="1:6" x14ac:dyDescent="0.35">
      <c r="A74">
        <v>2243</v>
      </c>
      <c r="B74" t="s">
        <v>27</v>
      </c>
      <c r="C74">
        <v>1184</v>
      </c>
      <c r="D74" t="s">
        <v>336</v>
      </c>
      <c r="E74" s="5">
        <v>804</v>
      </c>
      <c r="F74" s="5">
        <v>701</v>
      </c>
    </row>
    <row r="75" spans="1:6" x14ac:dyDescent="0.35">
      <c r="A75">
        <v>2243</v>
      </c>
      <c r="B75" t="s">
        <v>27</v>
      </c>
      <c r="C75">
        <v>1165</v>
      </c>
      <c r="D75" t="s">
        <v>337</v>
      </c>
      <c r="E75" s="5">
        <v>651</v>
      </c>
      <c r="F75" s="5">
        <v>556</v>
      </c>
    </row>
    <row r="76" spans="1:6" x14ac:dyDescent="0.35">
      <c r="A76">
        <v>2243</v>
      </c>
      <c r="B76" t="s">
        <v>27</v>
      </c>
      <c r="C76">
        <v>4867</v>
      </c>
      <c r="D76" t="s">
        <v>338</v>
      </c>
      <c r="E76" s="5">
        <v>313</v>
      </c>
      <c r="F76" s="5">
        <v>334</v>
      </c>
    </row>
    <row r="77" spans="1:6" x14ac:dyDescent="0.35">
      <c r="A77">
        <v>2243</v>
      </c>
      <c r="B77" t="s">
        <v>27</v>
      </c>
      <c r="C77">
        <v>4474</v>
      </c>
      <c r="D77" t="s">
        <v>339</v>
      </c>
      <c r="E77" s="5">
        <v>847</v>
      </c>
      <c r="F77" s="5">
        <v>867</v>
      </c>
    </row>
    <row r="78" spans="1:6" x14ac:dyDescent="0.35">
      <c r="A78">
        <v>2243</v>
      </c>
      <c r="B78" t="s">
        <v>27</v>
      </c>
      <c r="C78">
        <v>3437</v>
      </c>
      <c r="D78" t="s">
        <v>340</v>
      </c>
      <c r="E78" s="5">
        <v>725</v>
      </c>
      <c r="F78" s="5">
        <v>657</v>
      </c>
    </row>
    <row r="79" spans="1:6" x14ac:dyDescent="0.35">
      <c r="A79">
        <v>2243</v>
      </c>
      <c r="B79" t="s">
        <v>27</v>
      </c>
      <c r="C79">
        <v>1166</v>
      </c>
      <c r="D79" t="s">
        <v>341</v>
      </c>
      <c r="E79" s="5">
        <v>616</v>
      </c>
      <c r="F79" s="5">
        <v>549</v>
      </c>
    </row>
    <row r="80" spans="1:6" x14ac:dyDescent="0.35">
      <c r="A80">
        <v>2243</v>
      </c>
      <c r="B80" t="s">
        <v>27</v>
      </c>
      <c r="C80">
        <v>1168</v>
      </c>
      <c r="D80" t="s">
        <v>342</v>
      </c>
      <c r="E80" s="5">
        <v>295</v>
      </c>
      <c r="F80" s="5">
        <v>284</v>
      </c>
    </row>
    <row r="81" spans="1:6" x14ac:dyDescent="0.35">
      <c r="A81">
        <v>2243</v>
      </c>
      <c r="B81" t="s">
        <v>27</v>
      </c>
      <c r="C81">
        <v>1169</v>
      </c>
      <c r="D81" t="s">
        <v>343</v>
      </c>
      <c r="E81" s="5">
        <v>653</v>
      </c>
      <c r="F81" s="5">
        <v>605</v>
      </c>
    </row>
    <row r="82" spans="1:6" x14ac:dyDescent="0.35">
      <c r="A82">
        <v>2243</v>
      </c>
      <c r="B82" t="s">
        <v>27</v>
      </c>
      <c r="C82">
        <v>1182</v>
      </c>
      <c r="D82" t="s">
        <v>344</v>
      </c>
      <c r="E82" s="5">
        <v>857</v>
      </c>
      <c r="F82" s="5">
        <v>830</v>
      </c>
    </row>
    <row r="83" spans="1:6" x14ac:dyDescent="0.35">
      <c r="A83">
        <v>2243</v>
      </c>
      <c r="B83" t="s">
        <v>27</v>
      </c>
      <c r="C83">
        <v>1170</v>
      </c>
      <c r="D83" t="s">
        <v>345</v>
      </c>
      <c r="E83" s="5">
        <v>322</v>
      </c>
      <c r="F83" s="5">
        <v>253</v>
      </c>
    </row>
    <row r="84" spans="1:6" x14ac:dyDescent="0.35">
      <c r="A84">
        <v>2243</v>
      </c>
      <c r="B84" t="s">
        <v>27</v>
      </c>
      <c r="C84">
        <v>1183</v>
      </c>
      <c r="D84" t="s">
        <v>346</v>
      </c>
      <c r="E84" s="5">
        <v>879</v>
      </c>
      <c r="F84" s="5">
        <v>800</v>
      </c>
    </row>
    <row r="85" spans="1:6" x14ac:dyDescent="0.35">
      <c r="A85">
        <v>2243</v>
      </c>
      <c r="B85" t="s">
        <v>27</v>
      </c>
      <c r="C85">
        <v>5381</v>
      </c>
      <c r="D85" t="s">
        <v>347</v>
      </c>
      <c r="E85" s="5">
        <v>1835</v>
      </c>
      <c r="F85" s="5">
        <v>1754</v>
      </c>
    </row>
    <row r="86" spans="1:6" x14ac:dyDescent="0.35">
      <c r="A86">
        <v>2243</v>
      </c>
      <c r="B86" t="s">
        <v>27</v>
      </c>
      <c r="C86">
        <v>1303</v>
      </c>
      <c r="D86" t="s">
        <v>348</v>
      </c>
      <c r="E86" s="5">
        <v>630</v>
      </c>
      <c r="F86" s="5">
        <v>518</v>
      </c>
    </row>
    <row r="87" spans="1:6" x14ac:dyDescent="0.35">
      <c r="A87">
        <v>2243</v>
      </c>
      <c r="B87" t="s">
        <v>27</v>
      </c>
      <c r="C87">
        <v>1171</v>
      </c>
      <c r="D87" t="s">
        <v>349</v>
      </c>
      <c r="E87" s="5">
        <v>573</v>
      </c>
      <c r="F87" s="5">
        <v>482</v>
      </c>
    </row>
    <row r="88" spans="1:6" x14ac:dyDescent="0.35">
      <c r="A88">
        <v>2243</v>
      </c>
      <c r="B88" t="s">
        <v>27</v>
      </c>
      <c r="C88">
        <v>4522</v>
      </c>
      <c r="D88" t="s">
        <v>350</v>
      </c>
      <c r="E88" s="11" t="s">
        <v>298</v>
      </c>
      <c r="F88" s="5">
        <v>2</v>
      </c>
    </row>
    <row r="89" spans="1:6" x14ac:dyDescent="0.35">
      <c r="A89">
        <v>2243</v>
      </c>
      <c r="B89" t="s">
        <v>27</v>
      </c>
      <c r="C89">
        <v>1172</v>
      </c>
      <c r="D89" t="s">
        <v>351</v>
      </c>
      <c r="E89" s="5">
        <v>533</v>
      </c>
      <c r="F89" s="5">
        <v>447</v>
      </c>
    </row>
    <row r="90" spans="1:6" x14ac:dyDescent="0.35">
      <c r="A90">
        <v>2243</v>
      </c>
      <c r="B90" t="s">
        <v>27</v>
      </c>
      <c r="C90">
        <v>1173</v>
      </c>
      <c r="D90" t="s">
        <v>352</v>
      </c>
      <c r="E90" s="5">
        <v>342</v>
      </c>
      <c r="F90" s="5">
        <v>323</v>
      </c>
    </row>
    <row r="91" spans="1:6" x14ac:dyDescent="0.35">
      <c r="A91">
        <v>2243</v>
      </c>
      <c r="B91" t="s">
        <v>27</v>
      </c>
      <c r="C91">
        <v>1174</v>
      </c>
      <c r="D91" t="s">
        <v>353</v>
      </c>
      <c r="E91" s="5">
        <v>432</v>
      </c>
      <c r="F91" s="5">
        <v>351</v>
      </c>
    </row>
    <row r="92" spans="1:6" x14ac:dyDescent="0.35">
      <c r="A92">
        <v>2243</v>
      </c>
      <c r="B92" t="s">
        <v>27</v>
      </c>
      <c r="C92">
        <v>1175</v>
      </c>
      <c r="D92" t="s">
        <v>354</v>
      </c>
      <c r="E92" s="5">
        <v>517</v>
      </c>
      <c r="F92" s="5">
        <v>418</v>
      </c>
    </row>
    <row r="93" spans="1:6" x14ac:dyDescent="0.35">
      <c r="A93">
        <v>2243</v>
      </c>
      <c r="B93" t="s">
        <v>27</v>
      </c>
      <c r="C93">
        <v>5382</v>
      </c>
      <c r="D93" t="s">
        <v>355</v>
      </c>
      <c r="E93" s="5">
        <v>671</v>
      </c>
      <c r="F93" s="5">
        <v>667</v>
      </c>
    </row>
    <row r="94" spans="1:6" x14ac:dyDescent="0.35">
      <c r="A94">
        <v>2243</v>
      </c>
      <c r="B94" t="s">
        <v>27</v>
      </c>
      <c r="C94">
        <v>2781</v>
      </c>
      <c r="D94" t="s">
        <v>356</v>
      </c>
      <c r="E94" s="5">
        <v>594</v>
      </c>
      <c r="F94" s="5">
        <v>590</v>
      </c>
    </row>
    <row r="95" spans="1:6" x14ac:dyDescent="0.35">
      <c r="A95">
        <v>2243</v>
      </c>
      <c r="B95" t="s">
        <v>27</v>
      </c>
      <c r="C95">
        <v>1314</v>
      </c>
      <c r="D95" t="s">
        <v>357</v>
      </c>
      <c r="E95" s="5">
        <v>175</v>
      </c>
      <c r="F95" s="11" t="s">
        <v>358</v>
      </c>
    </row>
    <row r="96" spans="1:6" x14ac:dyDescent="0.35">
      <c r="A96">
        <v>2243</v>
      </c>
      <c r="B96" t="s">
        <v>27</v>
      </c>
      <c r="C96">
        <v>1671</v>
      </c>
      <c r="D96" t="s">
        <v>359</v>
      </c>
      <c r="E96" s="5">
        <v>6</v>
      </c>
      <c r="F96" s="5">
        <v>4</v>
      </c>
    </row>
    <row r="97" spans="1:6" x14ac:dyDescent="0.35">
      <c r="A97">
        <v>2243</v>
      </c>
      <c r="B97" t="s">
        <v>27</v>
      </c>
      <c r="C97">
        <v>1270</v>
      </c>
      <c r="D97" t="s">
        <v>360</v>
      </c>
      <c r="E97" s="5">
        <v>543</v>
      </c>
      <c r="F97" s="5">
        <v>472</v>
      </c>
    </row>
    <row r="98" spans="1:6" x14ac:dyDescent="0.35">
      <c r="A98">
        <v>2243</v>
      </c>
      <c r="B98" t="s">
        <v>27</v>
      </c>
      <c r="C98">
        <v>2783</v>
      </c>
      <c r="D98" t="s">
        <v>361</v>
      </c>
      <c r="E98" s="5">
        <v>1437</v>
      </c>
      <c r="F98" s="5">
        <v>1481</v>
      </c>
    </row>
    <row r="99" spans="1:6" x14ac:dyDescent="0.35">
      <c r="A99">
        <v>2243</v>
      </c>
      <c r="B99" t="s">
        <v>27</v>
      </c>
      <c r="C99">
        <v>4712</v>
      </c>
      <c r="D99" t="s">
        <v>362</v>
      </c>
      <c r="E99" s="5">
        <v>884</v>
      </c>
      <c r="F99" s="5">
        <v>852</v>
      </c>
    </row>
    <row r="100" spans="1:6" x14ac:dyDescent="0.35">
      <c r="A100">
        <v>2243</v>
      </c>
      <c r="B100" t="s">
        <v>27</v>
      </c>
      <c r="C100">
        <v>2782</v>
      </c>
      <c r="D100" t="s">
        <v>363</v>
      </c>
      <c r="E100" s="5">
        <v>1594</v>
      </c>
      <c r="F100" s="5">
        <v>1409</v>
      </c>
    </row>
    <row r="101" spans="1:6" x14ac:dyDescent="0.35">
      <c r="A101">
        <v>2243</v>
      </c>
      <c r="B101" t="s">
        <v>27</v>
      </c>
      <c r="C101">
        <v>1188</v>
      </c>
      <c r="D101" t="s">
        <v>364</v>
      </c>
      <c r="E101" s="5">
        <v>2040</v>
      </c>
      <c r="F101" s="5">
        <v>2026</v>
      </c>
    </row>
    <row r="102" spans="1:6" x14ac:dyDescent="0.35">
      <c r="A102">
        <v>2243</v>
      </c>
      <c r="B102" t="s">
        <v>27</v>
      </c>
      <c r="C102">
        <v>1176</v>
      </c>
      <c r="D102" t="s">
        <v>365</v>
      </c>
      <c r="E102" s="5">
        <v>371</v>
      </c>
      <c r="F102" s="5">
        <v>306</v>
      </c>
    </row>
    <row r="103" spans="1:6" x14ac:dyDescent="0.35">
      <c r="A103">
        <v>2243</v>
      </c>
      <c r="B103" t="s">
        <v>27</v>
      </c>
      <c r="C103">
        <v>1177</v>
      </c>
      <c r="D103" t="s">
        <v>366</v>
      </c>
      <c r="E103" s="5">
        <v>703</v>
      </c>
      <c r="F103" s="5">
        <v>691</v>
      </c>
    </row>
    <row r="104" spans="1:6" x14ac:dyDescent="0.35">
      <c r="A104">
        <v>2243</v>
      </c>
      <c r="B104" t="s">
        <v>27</v>
      </c>
      <c r="C104">
        <v>1178</v>
      </c>
      <c r="D104" t="s">
        <v>367</v>
      </c>
      <c r="E104" s="5">
        <v>347</v>
      </c>
      <c r="F104" s="5">
        <v>276</v>
      </c>
    </row>
    <row r="105" spans="1:6" x14ac:dyDescent="0.35">
      <c r="A105">
        <v>2243</v>
      </c>
      <c r="B105" t="s">
        <v>27</v>
      </c>
      <c r="C105">
        <v>1320</v>
      </c>
      <c r="D105" t="s">
        <v>368</v>
      </c>
      <c r="E105" s="5">
        <v>2473</v>
      </c>
      <c r="F105" s="5">
        <v>2366</v>
      </c>
    </row>
    <row r="106" spans="1:6" x14ac:dyDescent="0.35">
      <c r="A106">
        <v>2243</v>
      </c>
      <c r="B106" t="s">
        <v>27</v>
      </c>
      <c r="C106">
        <v>1185</v>
      </c>
      <c r="D106" t="s">
        <v>369</v>
      </c>
      <c r="E106" s="5">
        <v>732</v>
      </c>
      <c r="F106" s="5">
        <v>735</v>
      </c>
    </row>
    <row r="107" spans="1:6" x14ac:dyDescent="0.35">
      <c r="A107">
        <v>2243</v>
      </c>
      <c r="B107" t="s">
        <v>27</v>
      </c>
      <c r="C107">
        <v>1179</v>
      </c>
      <c r="D107" t="s">
        <v>370</v>
      </c>
      <c r="E107" s="5">
        <v>519</v>
      </c>
      <c r="F107" s="5">
        <v>474</v>
      </c>
    </row>
    <row r="108" spans="1:6" x14ac:dyDescent="0.35">
      <c r="A108">
        <v>1976</v>
      </c>
      <c r="B108" t="s">
        <v>30</v>
      </c>
      <c r="C108">
        <v>1324</v>
      </c>
      <c r="D108" t="s">
        <v>371</v>
      </c>
      <c r="E108" s="5">
        <v>169</v>
      </c>
      <c r="F108" s="5">
        <v>131</v>
      </c>
    </row>
    <row r="109" spans="1:6" x14ac:dyDescent="0.35">
      <c r="A109">
        <v>1976</v>
      </c>
      <c r="B109" t="s">
        <v>30</v>
      </c>
      <c r="C109">
        <v>241</v>
      </c>
      <c r="D109" t="s">
        <v>372</v>
      </c>
      <c r="E109" s="5">
        <v>561</v>
      </c>
      <c r="F109" s="5">
        <v>543</v>
      </c>
    </row>
    <row r="110" spans="1:6" s="8" customFormat="1" x14ac:dyDescent="0.35">
      <c r="A110" s="8">
        <v>1976</v>
      </c>
      <c r="B110" s="8" t="s">
        <v>30</v>
      </c>
      <c r="C110" s="8">
        <v>2916</v>
      </c>
      <c r="D110" s="8" t="s">
        <v>373</v>
      </c>
      <c r="E110" s="9">
        <v>89</v>
      </c>
      <c r="F110" s="9">
        <v>100</v>
      </c>
    </row>
    <row r="111" spans="1:6" x14ac:dyDescent="0.35">
      <c r="A111">
        <v>1976</v>
      </c>
      <c r="B111" t="s">
        <v>30</v>
      </c>
      <c r="C111">
        <v>5309</v>
      </c>
      <c r="D111" t="s">
        <v>374</v>
      </c>
      <c r="E111" s="5">
        <v>199</v>
      </c>
      <c r="F111" s="5">
        <v>215</v>
      </c>
    </row>
    <row r="112" spans="1:6" x14ac:dyDescent="0.35">
      <c r="A112">
        <v>1976</v>
      </c>
      <c r="B112" t="s">
        <v>30</v>
      </c>
      <c r="C112">
        <v>251</v>
      </c>
      <c r="D112" t="s">
        <v>375</v>
      </c>
      <c r="E112" s="5">
        <v>1694</v>
      </c>
      <c r="F112" s="5">
        <v>1668</v>
      </c>
    </row>
    <row r="113" spans="1:6" x14ac:dyDescent="0.35">
      <c r="A113">
        <v>1976</v>
      </c>
      <c r="B113" t="s">
        <v>30</v>
      </c>
      <c r="C113">
        <v>1976</v>
      </c>
      <c r="D113" t="s">
        <v>30</v>
      </c>
      <c r="E113" s="5">
        <v>9</v>
      </c>
      <c r="F113" s="5">
        <v>1226</v>
      </c>
    </row>
    <row r="114" spans="1:6" x14ac:dyDescent="0.35">
      <c r="A114">
        <v>1976</v>
      </c>
      <c r="B114" t="s">
        <v>30</v>
      </c>
      <c r="C114">
        <v>250</v>
      </c>
      <c r="D114" t="s">
        <v>376</v>
      </c>
      <c r="E114" s="5">
        <v>495</v>
      </c>
      <c r="F114" s="5">
        <v>377</v>
      </c>
    </row>
    <row r="115" spans="1:6" x14ac:dyDescent="0.35">
      <c r="A115">
        <v>1976</v>
      </c>
      <c r="B115" t="s">
        <v>30</v>
      </c>
      <c r="C115">
        <v>242</v>
      </c>
      <c r="D115" t="s">
        <v>377</v>
      </c>
      <c r="E115" s="5">
        <v>796</v>
      </c>
      <c r="F115" s="5">
        <v>717</v>
      </c>
    </row>
    <row r="116" spans="1:6" x14ac:dyDescent="0.35">
      <c r="A116">
        <v>1976</v>
      </c>
      <c r="B116" t="s">
        <v>30</v>
      </c>
      <c r="C116">
        <v>5384</v>
      </c>
      <c r="D116" t="s">
        <v>378</v>
      </c>
      <c r="E116" s="5">
        <v>152</v>
      </c>
      <c r="F116" s="5">
        <v>162</v>
      </c>
    </row>
    <row r="117" spans="1:6" x14ac:dyDescent="0.35">
      <c r="A117">
        <v>1976</v>
      </c>
      <c r="B117" t="s">
        <v>30</v>
      </c>
      <c r="C117">
        <v>1308</v>
      </c>
      <c r="D117" t="s">
        <v>379</v>
      </c>
      <c r="E117" s="5">
        <v>531</v>
      </c>
      <c r="F117" s="5">
        <v>434</v>
      </c>
    </row>
    <row r="118" spans="1:6" x14ac:dyDescent="0.35">
      <c r="A118">
        <v>1976</v>
      </c>
      <c r="B118" t="s">
        <v>30</v>
      </c>
      <c r="C118">
        <v>4129</v>
      </c>
      <c r="D118" t="s">
        <v>380</v>
      </c>
      <c r="E118" s="5">
        <v>204</v>
      </c>
      <c r="F118" s="5">
        <v>164</v>
      </c>
    </row>
    <row r="119" spans="1:6" x14ac:dyDescent="0.35">
      <c r="A119">
        <v>1976</v>
      </c>
      <c r="B119" t="s">
        <v>30</v>
      </c>
      <c r="C119">
        <v>1309</v>
      </c>
      <c r="D119" t="s">
        <v>381</v>
      </c>
      <c r="E119" s="5">
        <v>856</v>
      </c>
      <c r="F119" s="5">
        <v>763</v>
      </c>
    </row>
    <row r="120" spans="1:6" x14ac:dyDescent="0.35">
      <c r="A120">
        <v>1976</v>
      </c>
      <c r="B120" t="s">
        <v>30</v>
      </c>
      <c r="C120">
        <v>3218</v>
      </c>
      <c r="D120" t="s">
        <v>382</v>
      </c>
      <c r="E120" s="5">
        <v>524</v>
      </c>
      <c r="F120" s="5">
        <v>453</v>
      </c>
    </row>
    <row r="121" spans="1:6" x14ac:dyDescent="0.35">
      <c r="A121">
        <v>1976</v>
      </c>
      <c r="B121" t="s">
        <v>30</v>
      </c>
      <c r="C121">
        <v>3219</v>
      </c>
      <c r="D121" t="s">
        <v>383</v>
      </c>
      <c r="E121" s="5">
        <v>390</v>
      </c>
      <c r="F121" s="5">
        <v>354</v>
      </c>
    </row>
    <row r="122" spans="1:6" x14ac:dyDescent="0.35">
      <c r="A122">
        <v>1976</v>
      </c>
      <c r="B122" t="s">
        <v>30</v>
      </c>
      <c r="C122">
        <v>4290</v>
      </c>
      <c r="D122" t="s">
        <v>384</v>
      </c>
      <c r="E122" s="5">
        <v>40</v>
      </c>
      <c r="F122" s="5">
        <v>38</v>
      </c>
    </row>
    <row r="123" spans="1:6" x14ac:dyDescent="0.35">
      <c r="A123">
        <v>1976</v>
      </c>
      <c r="B123" t="s">
        <v>30</v>
      </c>
      <c r="C123">
        <v>1448</v>
      </c>
      <c r="D123" t="s">
        <v>385</v>
      </c>
      <c r="E123" s="5">
        <v>14</v>
      </c>
      <c r="F123" s="5">
        <v>14</v>
      </c>
    </row>
    <row r="124" spans="1:6" x14ac:dyDescent="0.35">
      <c r="A124">
        <v>1976</v>
      </c>
      <c r="B124" t="s">
        <v>30</v>
      </c>
      <c r="C124">
        <v>246</v>
      </c>
      <c r="D124" t="s">
        <v>386</v>
      </c>
      <c r="E124" s="5">
        <v>457</v>
      </c>
      <c r="F124" s="5">
        <v>401</v>
      </c>
    </row>
    <row r="125" spans="1:6" x14ac:dyDescent="0.35">
      <c r="A125">
        <v>1976</v>
      </c>
      <c r="B125" t="s">
        <v>30</v>
      </c>
      <c r="C125">
        <v>4262</v>
      </c>
      <c r="D125" t="s">
        <v>387</v>
      </c>
      <c r="E125" s="5">
        <v>19</v>
      </c>
      <c r="F125" s="5">
        <v>38</v>
      </c>
    </row>
    <row r="126" spans="1:6" x14ac:dyDescent="0.35">
      <c r="A126">
        <v>1976</v>
      </c>
      <c r="B126" t="s">
        <v>30</v>
      </c>
      <c r="C126">
        <v>245</v>
      </c>
      <c r="D126" t="s">
        <v>388</v>
      </c>
      <c r="E126" s="5">
        <v>377</v>
      </c>
      <c r="F126" s="5">
        <v>272</v>
      </c>
    </row>
    <row r="127" spans="1:6" x14ac:dyDescent="0.35">
      <c r="A127">
        <v>1976</v>
      </c>
      <c r="B127" t="s">
        <v>30</v>
      </c>
      <c r="C127">
        <v>1310</v>
      </c>
      <c r="D127" t="s">
        <v>389</v>
      </c>
      <c r="E127" s="5">
        <v>355</v>
      </c>
      <c r="F127" s="5">
        <v>304</v>
      </c>
    </row>
    <row r="128" spans="1:6" x14ac:dyDescent="0.35">
      <c r="A128">
        <v>1976</v>
      </c>
      <c r="B128" t="s">
        <v>30</v>
      </c>
      <c r="C128">
        <v>253</v>
      </c>
      <c r="D128" t="s">
        <v>390</v>
      </c>
      <c r="E128" s="5">
        <v>478</v>
      </c>
      <c r="F128" s="5">
        <v>414</v>
      </c>
    </row>
    <row r="129" spans="1:6" x14ac:dyDescent="0.35">
      <c r="A129">
        <v>1976</v>
      </c>
      <c r="B129" t="s">
        <v>30</v>
      </c>
      <c r="C129">
        <v>1317</v>
      </c>
      <c r="D129" t="s">
        <v>391</v>
      </c>
      <c r="E129" s="5">
        <v>553</v>
      </c>
      <c r="F129" s="5">
        <v>426</v>
      </c>
    </row>
    <row r="130" spans="1:6" x14ac:dyDescent="0.35">
      <c r="A130">
        <v>1976</v>
      </c>
      <c r="B130" t="s">
        <v>30</v>
      </c>
      <c r="C130">
        <v>1338</v>
      </c>
      <c r="D130" t="s">
        <v>392</v>
      </c>
      <c r="E130" s="5">
        <v>124</v>
      </c>
      <c r="F130" s="5">
        <v>102</v>
      </c>
    </row>
    <row r="131" spans="1:6" x14ac:dyDescent="0.35">
      <c r="A131">
        <v>1976</v>
      </c>
      <c r="B131" t="s">
        <v>30</v>
      </c>
      <c r="C131">
        <v>252</v>
      </c>
      <c r="D131" t="s">
        <v>393</v>
      </c>
      <c r="E131" s="5">
        <v>1372</v>
      </c>
      <c r="F131" s="5">
        <v>1226</v>
      </c>
    </row>
    <row r="132" spans="1:6" x14ac:dyDescent="0.35">
      <c r="A132">
        <v>1976</v>
      </c>
      <c r="B132" t="s">
        <v>30</v>
      </c>
      <c r="C132">
        <v>5452</v>
      </c>
      <c r="D132" t="s">
        <v>394</v>
      </c>
      <c r="E132" s="5">
        <v>288</v>
      </c>
      <c r="F132" s="5">
        <v>262</v>
      </c>
    </row>
    <row r="133" spans="1:6" x14ac:dyDescent="0.35">
      <c r="A133">
        <v>1976</v>
      </c>
      <c r="B133" t="s">
        <v>30</v>
      </c>
      <c r="C133">
        <v>3662</v>
      </c>
      <c r="D133" t="s">
        <v>395</v>
      </c>
      <c r="E133" s="5">
        <v>156</v>
      </c>
      <c r="F133" s="11" t="s">
        <v>298</v>
      </c>
    </row>
    <row r="134" spans="1:6" x14ac:dyDescent="0.35">
      <c r="A134">
        <v>1976</v>
      </c>
      <c r="B134" t="s">
        <v>30</v>
      </c>
      <c r="C134">
        <v>5292</v>
      </c>
      <c r="D134" t="s">
        <v>396</v>
      </c>
      <c r="E134" s="5">
        <v>713</v>
      </c>
      <c r="F134" s="5">
        <v>565</v>
      </c>
    </row>
    <row r="135" spans="1:6" x14ac:dyDescent="0.35">
      <c r="A135">
        <v>1976</v>
      </c>
      <c r="B135" t="s">
        <v>30</v>
      </c>
      <c r="C135">
        <v>249</v>
      </c>
      <c r="D135" t="s">
        <v>397</v>
      </c>
      <c r="E135" s="5">
        <v>676</v>
      </c>
      <c r="F135" s="5">
        <v>588</v>
      </c>
    </row>
    <row r="136" spans="1:6" x14ac:dyDescent="0.35">
      <c r="A136">
        <v>1976</v>
      </c>
      <c r="B136" t="s">
        <v>30</v>
      </c>
      <c r="C136">
        <v>3947</v>
      </c>
      <c r="D136" t="s">
        <v>398</v>
      </c>
      <c r="E136" s="5">
        <v>513</v>
      </c>
      <c r="F136" s="5">
        <v>453</v>
      </c>
    </row>
    <row r="137" spans="1:6" x14ac:dyDescent="0.35">
      <c r="A137">
        <v>1976</v>
      </c>
      <c r="B137" t="s">
        <v>30</v>
      </c>
      <c r="C137">
        <v>4646</v>
      </c>
      <c r="D137" t="s">
        <v>399</v>
      </c>
      <c r="E137" s="5">
        <v>525</v>
      </c>
      <c r="F137" s="5">
        <v>396</v>
      </c>
    </row>
    <row r="138" spans="1:6" x14ac:dyDescent="0.35">
      <c r="A138">
        <v>1976</v>
      </c>
      <c r="B138" t="s">
        <v>30</v>
      </c>
      <c r="C138">
        <v>247</v>
      </c>
      <c r="D138" t="s">
        <v>400</v>
      </c>
      <c r="E138" s="5">
        <v>505</v>
      </c>
      <c r="F138" s="5">
        <v>420</v>
      </c>
    </row>
    <row r="139" spans="1:6" x14ac:dyDescent="0.35">
      <c r="A139">
        <v>1976</v>
      </c>
      <c r="B139" t="s">
        <v>30</v>
      </c>
      <c r="C139">
        <v>5428</v>
      </c>
      <c r="D139" t="s">
        <v>401</v>
      </c>
      <c r="E139" s="5">
        <v>113</v>
      </c>
      <c r="F139" s="5">
        <v>136</v>
      </c>
    </row>
    <row r="140" spans="1:6" x14ac:dyDescent="0.35">
      <c r="A140">
        <v>1976</v>
      </c>
      <c r="B140" t="s">
        <v>30</v>
      </c>
      <c r="C140">
        <v>3448</v>
      </c>
      <c r="D140" t="s">
        <v>402</v>
      </c>
      <c r="E140" s="5">
        <v>152</v>
      </c>
      <c r="F140" s="5">
        <v>147</v>
      </c>
    </row>
    <row r="141" spans="1:6" x14ac:dyDescent="0.35">
      <c r="A141">
        <v>1976</v>
      </c>
      <c r="B141" t="s">
        <v>30</v>
      </c>
      <c r="C141">
        <v>4793</v>
      </c>
      <c r="D141" t="s">
        <v>403</v>
      </c>
      <c r="E141" s="5">
        <v>221</v>
      </c>
      <c r="F141" s="5">
        <v>208</v>
      </c>
    </row>
    <row r="142" spans="1:6" x14ac:dyDescent="0.35">
      <c r="A142">
        <v>1976</v>
      </c>
      <c r="B142" t="s">
        <v>30</v>
      </c>
      <c r="C142">
        <v>5293</v>
      </c>
      <c r="D142" t="s">
        <v>404</v>
      </c>
      <c r="E142" s="5">
        <v>519</v>
      </c>
      <c r="F142" s="5">
        <v>415</v>
      </c>
    </row>
    <row r="143" spans="1:6" x14ac:dyDescent="0.35">
      <c r="A143">
        <v>1976</v>
      </c>
      <c r="B143" t="s">
        <v>30</v>
      </c>
      <c r="C143">
        <v>3217</v>
      </c>
      <c r="D143" t="s">
        <v>405</v>
      </c>
      <c r="E143" s="5">
        <v>713</v>
      </c>
      <c r="F143" s="5">
        <v>595</v>
      </c>
    </row>
    <row r="144" spans="1:6" x14ac:dyDescent="0.35">
      <c r="A144">
        <v>1976</v>
      </c>
      <c r="B144" t="s">
        <v>30</v>
      </c>
      <c r="C144">
        <v>5429</v>
      </c>
      <c r="D144" t="s">
        <v>406</v>
      </c>
      <c r="E144" s="5">
        <v>117</v>
      </c>
      <c r="F144" s="5">
        <v>146</v>
      </c>
    </row>
    <row r="145" spans="1:6" x14ac:dyDescent="0.35">
      <c r="A145">
        <v>1976</v>
      </c>
      <c r="B145" t="s">
        <v>30</v>
      </c>
      <c r="C145">
        <v>3216</v>
      </c>
      <c r="D145" t="s">
        <v>407</v>
      </c>
      <c r="E145" s="5">
        <v>1688</v>
      </c>
      <c r="F145" s="5">
        <v>1561</v>
      </c>
    </row>
    <row r="146" spans="1:6" x14ac:dyDescent="0.35">
      <c r="A146">
        <v>1976</v>
      </c>
      <c r="B146" t="s">
        <v>30</v>
      </c>
      <c r="C146">
        <v>1266</v>
      </c>
      <c r="D146" t="s">
        <v>408</v>
      </c>
      <c r="E146" s="5">
        <v>461</v>
      </c>
      <c r="F146" s="5">
        <v>395</v>
      </c>
    </row>
    <row r="147" spans="1:6" x14ac:dyDescent="0.35">
      <c r="A147">
        <v>1976</v>
      </c>
      <c r="B147" t="s">
        <v>30</v>
      </c>
      <c r="C147">
        <v>3221</v>
      </c>
      <c r="D147" t="s">
        <v>409</v>
      </c>
      <c r="E147" s="5">
        <v>270</v>
      </c>
      <c r="F147" s="5">
        <v>245</v>
      </c>
    </row>
    <row r="148" spans="1:6" x14ac:dyDescent="0.35">
      <c r="A148">
        <v>1976</v>
      </c>
      <c r="B148" t="s">
        <v>30</v>
      </c>
      <c r="C148">
        <v>4680</v>
      </c>
      <c r="D148" t="s">
        <v>410</v>
      </c>
      <c r="E148" s="5">
        <v>559</v>
      </c>
      <c r="F148" s="5">
        <v>468</v>
      </c>
    </row>
    <row r="149" spans="1:6" x14ac:dyDescent="0.35">
      <c r="A149">
        <v>2088</v>
      </c>
      <c r="B149" t="s">
        <v>65</v>
      </c>
      <c r="C149">
        <v>2088</v>
      </c>
      <c r="D149" t="s">
        <v>65</v>
      </c>
      <c r="E149" s="5">
        <v>23</v>
      </c>
      <c r="F149" s="5">
        <v>1</v>
      </c>
    </row>
    <row r="150" spans="1:6" x14ac:dyDescent="0.35">
      <c r="A150">
        <v>2088</v>
      </c>
      <c r="B150" t="s">
        <v>65</v>
      </c>
      <c r="C150">
        <v>4717</v>
      </c>
      <c r="D150" t="s">
        <v>411</v>
      </c>
      <c r="E150" s="5">
        <v>3</v>
      </c>
      <c r="F150" s="5">
        <v>4</v>
      </c>
    </row>
    <row r="151" spans="1:6" x14ac:dyDescent="0.35">
      <c r="A151">
        <v>2088</v>
      </c>
      <c r="B151" t="s">
        <v>65</v>
      </c>
      <c r="C151">
        <v>581</v>
      </c>
      <c r="D151" t="s">
        <v>377</v>
      </c>
      <c r="E151" s="5">
        <v>363</v>
      </c>
      <c r="F151" s="5">
        <v>365</v>
      </c>
    </row>
    <row r="152" spans="1:6" x14ac:dyDescent="0.35">
      <c r="A152">
        <v>2088</v>
      </c>
      <c r="B152" t="s">
        <v>65</v>
      </c>
      <c r="C152">
        <v>582</v>
      </c>
      <c r="D152" t="s">
        <v>412</v>
      </c>
      <c r="E152" s="5">
        <v>254</v>
      </c>
      <c r="F152" s="5">
        <v>265</v>
      </c>
    </row>
    <row r="153" spans="1:6" x14ac:dyDescent="0.35">
      <c r="A153">
        <v>2088</v>
      </c>
      <c r="B153" t="s">
        <v>65</v>
      </c>
      <c r="C153">
        <v>583</v>
      </c>
      <c r="D153" t="s">
        <v>413</v>
      </c>
      <c r="E153" s="5">
        <v>292</v>
      </c>
      <c r="F153" s="5">
        <v>269</v>
      </c>
    </row>
    <row r="154" spans="1:6" x14ac:dyDescent="0.35">
      <c r="A154">
        <v>2088</v>
      </c>
      <c r="B154" t="s">
        <v>65</v>
      </c>
      <c r="C154">
        <v>584</v>
      </c>
      <c r="D154" t="s">
        <v>414</v>
      </c>
      <c r="E154" s="5">
        <v>386</v>
      </c>
      <c r="F154" s="5">
        <v>363</v>
      </c>
    </row>
    <row r="155" spans="1:6" x14ac:dyDescent="0.35">
      <c r="A155">
        <v>2088</v>
      </c>
      <c r="B155" t="s">
        <v>65</v>
      </c>
      <c r="C155">
        <v>585</v>
      </c>
      <c r="D155" t="s">
        <v>415</v>
      </c>
      <c r="E155" s="5">
        <v>326</v>
      </c>
      <c r="F155" s="5">
        <v>279</v>
      </c>
    </row>
    <row r="156" spans="1:6" x14ac:dyDescent="0.35">
      <c r="A156">
        <v>2088</v>
      </c>
      <c r="B156" t="s">
        <v>65</v>
      </c>
      <c r="C156">
        <v>1792</v>
      </c>
      <c r="D156" t="s">
        <v>416</v>
      </c>
      <c r="E156" s="5">
        <v>1</v>
      </c>
      <c r="F156" s="11" t="s">
        <v>298</v>
      </c>
    </row>
    <row r="157" spans="1:6" x14ac:dyDescent="0.35">
      <c r="A157">
        <v>2088</v>
      </c>
      <c r="B157" t="s">
        <v>65</v>
      </c>
      <c r="C157">
        <v>3566</v>
      </c>
      <c r="D157" t="s">
        <v>417</v>
      </c>
      <c r="E157" s="5">
        <v>98</v>
      </c>
      <c r="F157" s="5">
        <v>85</v>
      </c>
    </row>
    <row r="158" spans="1:6" x14ac:dyDescent="0.35">
      <c r="A158">
        <v>2088</v>
      </c>
      <c r="B158" t="s">
        <v>65</v>
      </c>
      <c r="C158">
        <v>3545</v>
      </c>
      <c r="D158" t="s">
        <v>418</v>
      </c>
      <c r="E158" s="5">
        <v>4</v>
      </c>
      <c r="F158" s="5">
        <v>3</v>
      </c>
    </row>
    <row r="159" spans="1:6" x14ac:dyDescent="0.35">
      <c r="A159">
        <v>2088</v>
      </c>
      <c r="B159" t="s">
        <v>65</v>
      </c>
      <c r="C159">
        <v>1532</v>
      </c>
      <c r="D159" t="s">
        <v>419</v>
      </c>
      <c r="E159" s="5">
        <v>26</v>
      </c>
      <c r="F159" s="5">
        <v>23</v>
      </c>
    </row>
    <row r="160" spans="1:6" x14ac:dyDescent="0.35">
      <c r="A160">
        <v>2088</v>
      </c>
      <c r="B160" t="s">
        <v>65</v>
      </c>
      <c r="C160">
        <v>586</v>
      </c>
      <c r="D160" t="s">
        <v>420</v>
      </c>
      <c r="E160" s="5">
        <v>421</v>
      </c>
      <c r="F160" s="5">
        <v>348</v>
      </c>
    </row>
    <row r="161" spans="1:6" x14ac:dyDescent="0.35">
      <c r="A161">
        <v>2088</v>
      </c>
      <c r="B161" t="s">
        <v>65</v>
      </c>
      <c r="C161">
        <v>2264</v>
      </c>
      <c r="D161" t="s">
        <v>421</v>
      </c>
      <c r="E161" s="5">
        <v>767</v>
      </c>
      <c r="F161" s="5">
        <v>691</v>
      </c>
    </row>
    <row r="162" spans="1:6" x14ac:dyDescent="0.35">
      <c r="A162">
        <v>2088</v>
      </c>
      <c r="B162" t="s">
        <v>65</v>
      </c>
      <c r="C162">
        <v>3567</v>
      </c>
      <c r="D162" t="s">
        <v>422</v>
      </c>
      <c r="E162" s="5">
        <v>684</v>
      </c>
      <c r="F162" s="5">
        <v>640</v>
      </c>
    </row>
    <row r="163" spans="1:6" x14ac:dyDescent="0.35">
      <c r="A163">
        <v>2088</v>
      </c>
      <c r="B163" t="s">
        <v>65</v>
      </c>
      <c r="C163">
        <v>1789</v>
      </c>
      <c r="D163" t="s">
        <v>423</v>
      </c>
      <c r="E163" s="5">
        <v>3</v>
      </c>
      <c r="F163" s="5">
        <v>4</v>
      </c>
    </row>
    <row r="164" spans="1:6" x14ac:dyDescent="0.35">
      <c r="A164">
        <v>2088</v>
      </c>
      <c r="B164" t="s">
        <v>65</v>
      </c>
      <c r="C164">
        <v>587</v>
      </c>
      <c r="D164" t="s">
        <v>424</v>
      </c>
      <c r="E164" s="5">
        <v>388</v>
      </c>
      <c r="F164" s="5">
        <v>420</v>
      </c>
    </row>
    <row r="165" spans="1:6" x14ac:dyDescent="0.35">
      <c r="A165">
        <v>2088</v>
      </c>
      <c r="B165" t="s">
        <v>65</v>
      </c>
      <c r="C165">
        <v>1545</v>
      </c>
      <c r="D165" t="s">
        <v>425</v>
      </c>
      <c r="E165" s="5">
        <v>12</v>
      </c>
      <c r="F165" s="5">
        <v>14</v>
      </c>
    </row>
    <row r="166" spans="1:6" x14ac:dyDescent="0.35">
      <c r="A166">
        <v>2088</v>
      </c>
      <c r="B166" t="s">
        <v>65</v>
      </c>
      <c r="C166">
        <v>588</v>
      </c>
      <c r="D166" t="s">
        <v>426</v>
      </c>
      <c r="E166" s="5">
        <v>1497</v>
      </c>
      <c r="F166" s="5">
        <v>1517</v>
      </c>
    </row>
    <row r="167" spans="1:6" x14ac:dyDescent="0.35">
      <c r="A167">
        <v>2095</v>
      </c>
      <c r="B167" t="s">
        <v>214</v>
      </c>
      <c r="C167">
        <v>3401</v>
      </c>
      <c r="D167" t="s">
        <v>427</v>
      </c>
      <c r="E167" s="5">
        <v>228</v>
      </c>
      <c r="F167" s="5">
        <v>217</v>
      </c>
    </row>
    <row r="168" spans="1:6" x14ac:dyDescent="0.35">
      <c r="A168">
        <v>2052</v>
      </c>
      <c r="B168" t="s">
        <v>248</v>
      </c>
      <c r="C168">
        <v>428</v>
      </c>
      <c r="D168" t="s">
        <v>428</v>
      </c>
      <c r="E168" s="5">
        <v>27</v>
      </c>
      <c r="F168" s="5">
        <v>22</v>
      </c>
    </row>
    <row r="169" spans="1:6" x14ac:dyDescent="0.35">
      <c r="A169">
        <v>1974</v>
      </c>
      <c r="B169" t="s">
        <v>127</v>
      </c>
      <c r="C169">
        <v>235</v>
      </c>
      <c r="D169" t="s">
        <v>429</v>
      </c>
      <c r="E169" s="5">
        <v>372</v>
      </c>
      <c r="F169" s="5">
        <v>315</v>
      </c>
    </row>
    <row r="170" spans="1:6" x14ac:dyDescent="0.35">
      <c r="A170">
        <v>1974</v>
      </c>
      <c r="B170" t="s">
        <v>127</v>
      </c>
      <c r="C170">
        <v>237</v>
      </c>
      <c r="D170" t="s">
        <v>430</v>
      </c>
      <c r="E170" s="5">
        <v>477</v>
      </c>
      <c r="F170" s="5">
        <v>485</v>
      </c>
    </row>
    <row r="171" spans="1:6" x14ac:dyDescent="0.35">
      <c r="A171">
        <v>1974</v>
      </c>
      <c r="B171" t="s">
        <v>127</v>
      </c>
      <c r="C171">
        <v>236</v>
      </c>
      <c r="D171" t="s">
        <v>431</v>
      </c>
      <c r="E171" s="5">
        <v>699</v>
      </c>
      <c r="F171" s="5">
        <v>605</v>
      </c>
    </row>
    <row r="172" spans="1:6" x14ac:dyDescent="0.35">
      <c r="A172">
        <v>1896</v>
      </c>
      <c r="B172" t="s">
        <v>246</v>
      </c>
      <c r="C172">
        <v>3347</v>
      </c>
      <c r="D172" t="s">
        <v>432</v>
      </c>
      <c r="E172" s="5">
        <v>42</v>
      </c>
      <c r="F172" s="5">
        <v>30</v>
      </c>
    </row>
    <row r="173" spans="1:6" x14ac:dyDescent="0.35">
      <c r="A173">
        <v>2046</v>
      </c>
      <c r="B173" t="s">
        <v>209</v>
      </c>
      <c r="C173">
        <v>406</v>
      </c>
      <c r="D173" t="s">
        <v>433</v>
      </c>
      <c r="E173" s="5">
        <v>228</v>
      </c>
      <c r="F173" s="5">
        <v>232</v>
      </c>
    </row>
    <row r="174" spans="1:6" x14ac:dyDescent="0.35">
      <c r="A174">
        <v>1995</v>
      </c>
      <c r="B174" t="s">
        <v>212</v>
      </c>
      <c r="C174">
        <v>3400</v>
      </c>
      <c r="D174" t="s">
        <v>434</v>
      </c>
      <c r="E174" s="5">
        <v>216</v>
      </c>
      <c r="F174" s="5">
        <v>226</v>
      </c>
    </row>
    <row r="175" spans="1:6" x14ac:dyDescent="0.35">
      <c r="A175">
        <v>1929</v>
      </c>
      <c r="B175" t="s">
        <v>76</v>
      </c>
      <c r="C175">
        <v>4434</v>
      </c>
      <c r="D175" t="s">
        <v>435</v>
      </c>
      <c r="E175" s="5">
        <v>611</v>
      </c>
      <c r="F175" s="5">
        <v>607</v>
      </c>
    </row>
    <row r="176" spans="1:6" x14ac:dyDescent="0.35">
      <c r="A176">
        <v>1929</v>
      </c>
      <c r="B176" t="s">
        <v>76</v>
      </c>
      <c r="C176">
        <v>140</v>
      </c>
      <c r="D176" t="s">
        <v>436</v>
      </c>
      <c r="E176" s="5">
        <v>1418</v>
      </c>
      <c r="F176" s="5">
        <v>1364</v>
      </c>
    </row>
    <row r="177" spans="1:6" x14ac:dyDescent="0.35">
      <c r="A177">
        <v>1929</v>
      </c>
      <c r="B177" t="s">
        <v>76</v>
      </c>
      <c r="C177">
        <v>1929</v>
      </c>
      <c r="D177" t="s">
        <v>76</v>
      </c>
      <c r="E177" s="5">
        <v>18</v>
      </c>
      <c r="F177" s="5">
        <v>2</v>
      </c>
    </row>
    <row r="178" spans="1:6" x14ac:dyDescent="0.35">
      <c r="A178">
        <v>1929</v>
      </c>
      <c r="B178" t="s">
        <v>76</v>
      </c>
      <c r="C178">
        <v>92</v>
      </c>
      <c r="D178" t="s">
        <v>437</v>
      </c>
      <c r="E178" s="5">
        <v>475</v>
      </c>
      <c r="F178" s="5">
        <v>390</v>
      </c>
    </row>
    <row r="179" spans="1:6" x14ac:dyDescent="0.35">
      <c r="A179">
        <v>1929</v>
      </c>
      <c r="B179" t="s">
        <v>76</v>
      </c>
      <c r="C179">
        <v>1307</v>
      </c>
      <c r="D179" t="s">
        <v>438</v>
      </c>
      <c r="E179" s="5">
        <v>418</v>
      </c>
      <c r="F179" s="5">
        <v>407</v>
      </c>
    </row>
    <row r="180" spans="1:6" x14ac:dyDescent="0.35">
      <c r="A180">
        <v>1929</v>
      </c>
      <c r="B180" t="s">
        <v>76</v>
      </c>
      <c r="C180">
        <v>124</v>
      </c>
      <c r="D180" t="s">
        <v>439</v>
      </c>
      <c r="E180" s="5">
        <v>451</v>
      </c>
      <c r="F180" s="5">
        <v>402</v>
      </c>
    </row>
    <row r="181" spans="1:6" x14ac:dyDescent="0.35">
      <c r="A181">
        <v>1929</v>
      </c>
      <c r="B181" t="s">
        <v>76</v>
      </c>
      <c r="C181">
        <v>127</v>
      </c>
      <c r="D181" t="s">
        <v>440</v>
      </c>
      <c r="E181" s="5">
        <v>515</v>
      </c>
      <c r="F181" s="5">
        <v>401</v>
      </c>
    </row>
    <row r="182" spans="1:6" x14ac:dyDescent="0.35">
      <c r="A182">
        <v>1929</v>
      </c>
      <c r="B182" t="s">
        <v>76</v>
      </c>
      <c r="C182">
        <v>4435</v>
      </c>
      <c r="D182" t="s">
        <v>441</v>
      </c>
      <c r="E182" s="5">
        <v>399</v>
      </c>
      <c r="F182" s="5">
        <v>331</v>
      </c>
    </row>
    <row r="183" spans="1:6" x14ac:dyDescent="0.35">
      <c r="A183">
        <v>1929</v>
      </c>
      <c r="B183" t="s">
        <v>76</v>
      </c>
      <c r="C183">
        <v>122</v>
      </c>
      <c r="D183" t="s">
        <v>442</v>
      </c>
      <c r="E183" s="5">
        <v>344</v>
      </c>
      <c r="F183" s="5">
        <v>286</v>
      </c>
    </row>
    <row r="184" spans="1:6" x14ac:dyDescent="0.35">
      <c r="A184">
        <v>2139</v>
      </c>
      <c r="B184" t="s">
        <v>102</v>
      </c>
      <c r="C184">
        <v>719</v>
      </c>
      <c r="D184" t="s">
        <v>443</v>
      </c>
      <c r="E184" s="5">
        <v>594</v>
      </c>
      <c r="F184" s="5">
        <v>562</v>
      </c>
    </row>
    <row r="185" spans="1:6" x14ac:dyDescent="0.35">
      <c r="A185">
        <v>2139</v>
      </c>
      <c r="B185" t="s">
        <v>102</v>
      </c>
      <c r="C185">
        <v>810</v>
      </c>
      <c r="D185" t="s">
        <v>444</v>
      </c>
      <c r="E185" s="5">
        <v>624</v>
      </c>
      <c r="F185" s="5">
        <v>597</v>
      </c>
    </row>
    <row r="186" spans="1:6" x14ac:dyDescent="0.35">
      <c r="A186">
        <v>2139</v>
      </c>
      <c r="B186" t="s">
        <v>102</v>
      </c>
      <c r="C186">
        <v>5380</v>
      </c>
      <c r="D186" t="s">
        <v>445</v>
      </c>
      <c r="E186" s="5">
        <v>62</v>
      </c>
      <c r="F186" s="5">
        <v>98</v>
      </c>
    </row>
    <row r="187" spans="1:6" x14ac:dyDescent="0.35">
      <c r="A187">
        <v>2139</v>
      </c>
      <c r="B187" t="s">
        <v>102</v>
      </c>
      <c r="C187">
        <v>811</v>
      </c>
      <c r="D187" t="s">
        <v>446</v>
      </c>
      <c r="E187" s="5">
        <v>710</v>
      </c>
      <c r="F187" s="5">
        <v>674</v>
      </c>
    </row>
    <row r="188" spans="1:6" x14ac:dyDescent="0.35">
      <c r="A188">
        <v>2139</v>
      </c>
      <c r="B188" t="s">
        <v>102</v>
      </c>
      <c r="C188">
        <v>2498</v>
      </c>
      <c r="D188" t="s">
        <v>447</v>
      </c>
      <c r="E188" s="5">
        <v>1</v>
      </c>
      <c r="F188" s="5">
        <v>1</v>
      </c>
    </row>
    <row r="189" spans="1:6" x14ac:dyDescent="0.35">
      <c r="A189">
        <v>2139</v>
      </c>
      <c r="B189" t="s">
        <v>102</v>
      </c>
      <c r="C189">
        <v>806</v>
      </c>
      <c r="D189" t="s">
        <v>448</v>
      </c>
      <c r="E189" s="5">
        <v>179</v>
      </c>
      <c r="F189" s="5">
        <v>161</v>
      </c>
    </row>
    <row r="190" spans="1:6" x14ac:dyDescent="0.35">
      <c r="A190">
        <v>2139</v>
      </c>
      <c r="B190" t="s">
        <v>102</v>
      </c>
      <c r="C190">
        <v>790</v>
      </c>
      <c r="D190" t="s">
        <v>449</v>
      </c>
      <c r="E190" s="5">
        <v>347</v>
      </c>
      <c r="F190" s="5">
        <v>360</v>
      </c>
    </row>
    <row r="191" spans="1:6" x14ac:dyDescent="0.35">
      <c r="A191">
        <v>2185</v>
      </c>
      <c r="B191" t="s">
        <v>55</v>
      </c>
      <c r="C191">
        <v>3649</v>
      </c>
      <c r="D191" t="s">
        <v>450</v>
      </c>
      <c r="E191" s="5">
        <v>595</v>
      </c>
      <c r="F191" s="5">
        <v>549</v>
      </c>
    </row>
    <row r="192" spans="1:6" x14ac:dyDescent="0.35">
      <c r="A192">
        <v>2185</v>
      </c>
      <c r="B192" t="s">
        <v>55</v>
      </c>
      <c r="C192">
        <v>967</v>
      </c>
      <c r="D192" t="s">
        <v>451</v>
      </c>
      <c r="E192" s="5">
        <v>1701</v>
      </c>
      <c r="F192" s="5">
        <v>1690</v>
      </c>
    </row>
    <row r="193" spans="1:6" x14ac:dyDescent="0.35">
      <c r="A193">
        <v>2185</v>
      </c>
      <c r="B193" t="s">
        <v>55</v>
      </c>
      <c r="C193">
        <v>960</v>
      </c>
      <c r="D193" t="s">
        <v>452</v>
      </c>
      <c r="E193" s="5">
        <v>874</v>
      </c>
      <c r="F193" s="5">
        <v>932</v>
      </c>
    </row>
    <row r="194" spans="1:6" x14ac:dyDescent="0.35">
      <c r="A194">
        <v>2185</v>
      </c>
      <c r="B194" t="s">
        <v>55</v>
      </c>
      <c r="C194">
        <v>1367</v>
      </c>
      <c r="D194" t="s">
        <v>453</v>
      </c>
      <c r="E194" s="5">
        <v>90</v>
      </c>
      <c r="F194" s="11" t="s">
        <v>358</v>
      </c>
    </row>
    <row r="195" spans="1:6" x14ac:dyDescent="0.35">
      <c r="A195">
        <v>2185</v>
      </c>
      <c r="B195" t="s">
        <v>55</v>
      </c>
      <c r="C195">
        <v>2185</v>
      </c>
      <c r="D195" t="s">
        <v>55</v>
      </c>
      <c r="E195" s="5">
        <v>122</v>
      </c>
      <c r="F195" s="5">
        <v>63</v>
      </c>
    </row>
    <row r="196" spans="1:6" x14ac:dyDescent="0.35">
      <c r="A196">
        <v>2185</v>
      </c>
      <c r="B196" t="s">
        <v>55</v>
      </c>
      <c r="C196">
        <v>959</v>
      </c>
      <c r="D196" t="s">
        <v>454</v>
      </c>
      <c r="E196" s="5">
        <v>372</v>
      </c>
      <c r="F196" s="5">
        <v>330</v>
      </c>
    </row>
    <row r="197" spans="1:6" x14ac:dyDescent="0.35">
      <c r="A197">
        <v>2185</v>
      </c>
      <c r="B197" t="s">
        <v>55</v>
      </c>
      <c r="C197">
        <v>962</v>
      </c>
      <c r="D197" t="s">
        <v>455</v>
      </c>
      <c r="E197" s="5">
        <v>392</v>
      </c>
      <c r="F197" s="5">
        <v>334</v>
      </c>
    </row>
    <row r="198" spans="1:6" x14ac:dyDescent="0.35">
      <c r="A198">
        <v>2185</v>
      </c>
      <c r="B198" t="s">
        <v>55</v>
      </c>
      <c r="C198">
        <v>5268</v>
      </c>
      <c r="D198" t="s">
        <v>456</v>
      </c>
      <c r="E198" s="5">
        <v>134</v>
      </c>
      <c r="F198" s="5">
        <v>104</v>
      </c>
    </row>
    <row r="199" spans="1:6" x14ac:dyDescent="0.35">
      <c r="A199">
        <v>2185</v>
      </c>
      <c r="B199" t="s">
        <v>55</v>
      </c>
      <c r="C199">
        <v>963</v>
      </c>
      <c r="D199" t="s">
        <v>457</v>
      </c>
      <c r="E199" s="5">
        <v>382</v>
      </c>
      <c r="F199" s="5">
        <v>393</v>
      </c>
    </row>
    <row r="200" spans="1:6" x14ac:dyDescent="0.35">
      <c r="A200">
        <v>2185</v>
      </c>
      <c r="B200" t="s">
        <v>55</v>
      </c>
      <c r="C200">
        <v>964</v>
      </c>
      <c r="D200" t="s">
        <v>458</v>
      </c>
      <c r="E200" s="5">
        <v>482</v>
      </c>
      <c r="F200" s="5">
        <v>462</v>
      </c>
    </row>
    <row r="201" spans="1:6" x14ac:dyDescent="0.35">
      <c r="A201">
        <v>2185</v>
      </c>
      <c r="B201" t="s">
        <v>55</v>
      </c>
      <c r="C201">
        <v>966</v>
      </c>
      <c r="D201" t="s">
        <v>459</v>
      </c>
      <c r="E201" s="5">
        <v>417</v>
      </c>
      <c r="F201" s="5">
        <v>360</v>
      </c>
    </row>
    <row r="202" spans="1:6" x14ac:dyDescent="0.35">
      <c r="A202">
        <v>2185</v>
      </c>
      <c r="B202" t="s">
        <v>55</v>
      </c>
      <c r="C202">
        <v>965</v>
      </c>
      <c r="D202" t="s">
        <v>460</v>
      </c>
      <c r="E202" s="5">
        <v>538</v>
      </c>
      <c r="F202" s="5">
        <v>493</v>
      </c>
    </row>
    <row r="203" spans="1:6" x14ac:dyDescent="0.35">
      <c r="A203">
        <v>1972</v>
      </c>
      <c r="B203" t="s">
        <v>184</v>
      </c>
      <c r="C203">
        <v>239</v>
      </c>
      <c r="D203" t="s">
        <v>461</v>
      </c>
      <c r="E203" s="5">
        <v>151</v>
      </c>
      <c r="F203" s="5">
        <v>138</v>
      </c>
    </row>
    <row r="204" spans="1:6" x14ac:dyDescent="0.35">
      <c r="A204">
        <v>1972</v>
      </c>
      <c r="B204" t="s">
        <v>184</v>
      </c>
      <c r="C204">
        <v>231</v>
      </c>
      <c r="D204" t="s">
        <v>462</v>
      </c>
      <c r="E204" s="5">
        <v>330</v>
      </c>
      <c r="F204" s="5">
        <v>296</v>
      </c>
    </row>
    <row r="205" spans="1:6" x14ac:dyDescent="0.35">
      <c r="A205">
        <v>2105</v>
      </c>
      <c r="B205" t="s">
        <v>168</v>
      </c>
      <c r="C205">
        <v>1311</v>
      </c>
      <c r="D205" t="s">
        <v>463</v>
      </c>
      <c r="E205" s="5">
        <v>322</v>
      </c>
      <c r="F205" s="5">
        <v>192</v>
      </c>
    </row>
    <row r="206" spans="1:6" x14ac:dyDescent="0.35">
      <c r="A206">
        <v>2105</v>
      </c>
      <c r="B206" t="s">
        <v>168</v>
      </c>
      <c r="C206">
        <v>687</v>
      </c>
      <c r="D206" t="s">
        <v>464</v>
      </c>
      <c r="E206" s="5">
        <v>320</v>
      </c>
      <c r="F206" s="5">
        <v>311</v>
      </c>
    </row>
    <row r="207" spans="1:6" x14ac:dyDescent="0.35">
      <c r="A207">
        <v>2105</v>
      </c>
      <c r="B207" t="s">
        <v>168</v>
      </c>
      <c r="C207">
        <v>5605</v>
      </c>
      <c r="D207" t="s">
        <v>465</v>
      </c>
      <c r="E207" s="11" t="s">
        <v>295</v>
      </c>
      <c r="F207" s="5">
        <v>73</v>
      </c>
    </row>
    <row r="208" spans="1:6" x14ac:dyDescent="0.35">
      <c r="A208">
        <v>2042</v>
      </c>
      <c r="B208" t="s">
        <v>70</v>
      </c>
      <c r="C208">
        <v>382</v>
      </c>
      <c r="D208" t="s">
        <v>466</v>
      </c>
      <c r="E208" s="5">
        <v>552</v>
      </c>
      <c r="F208" s="5">
        <v>536</v>
      </c>
    </row>
    <row r="209" spans="1:6" x14ac:dyDescent="0.35">
      <c r="A209">
        <v>2042</v>
      </c>
      <c r="B209" t="s">
        <v>70</v>
      </c>
      <c r="C209">
        <v>2042</v>
      </c>
      <c r="D209" t="s">
        <v>70</v>
      </c>
      <c r="E209" s="5">
        <v>72</v>
      </c>
      <c r="F209" s="5">
        <v>47</v>
      </c>
    </row>
    <row r="210" spans="1:6" x14ac:dyDescent="0.35">
      <c r="A210">
        <v>2042</v>
      </c>
      <c r="B210" t="s">
        <v>70</v>
      </c>
      <c r="C210">
        <v>4557</v>
      </c>
      <c r="D210" t="s">
        <v>467</v>
      </c>
      <c r="E210" s="5">
        <v>437</v>
      </c>
      <c r="F210" s="5">
        <v>467</v>
      </c>
    </row>
    <row r="211" spans="1:6" x14ac:dyDescent="0.35">
      <c r="A211">
        <v>2042</v>
      </c>
      <c r="B211" t="s">
        <v>70</v>
      </c>
      <c r="C211">
        <v>4561</v>
      </c>
      <c r="D211" t="s">
        <v>468</v>
      </c>
      <c r="E211" s="5">
        <v>409</v>
      </c>
      <c r="F211" s="5">
        <v>433</v>
      </c>
    </row>
    <row r="212" spans="1:6" x14ac:dyDescent="0.35">
      <c r="A212">
        <v>2042</v>
      </c>
      <c r="B212" t="s">
        <v>70</v>
      </c>
      <c r="C212">
        <v>4559</v>
      </c>
      <c r="D212" t="s">
        <v>469</v>
      </c>
      <c r="E212" s="5">
        <v>426</v>
      </c>
      <c r="F212" s="5">
        <v>442</v>
      </c>
    </row>
    <row r="213" spans="1:6" x14ac:dyDescent="0.35">
      <c r="A213">
        <v>2042</v>
      </c>
      <c r="B213" t="s">
        <v>70</v>
      </c>
      <c r="C213">
        <v>387</v>
      </c>
      <c r="D213" t="s">
        <v>470</v>
      </c>
      <c r="E213" s="5">
        <v>330</v>
      </c>
      <c r="F213" s="5">
        <v>347</v>
      </c>
    </row>
    <row r="214" spans="1:6" x14ac:dyDescent="0.35">
      <c r="A214">
        <v>2042</v>
      </c>
      <c r="B214" t="s">
        <v>70</v>
      </c>
      <c r="C214">
        <v>383</v>
      </c>
      <c r="D214" t="s">
        <v>471</v>
      </c>
      <c r="E214" s="5">
        <v>648</v>
      </c>
      <c r="F214" s="5">
        <v>619</v>
      </c>
    </row>
    <row r="215" spans="1:6" x14ac:dyDescent="0.35">
      <c r="A215">
        <v>2042</v>
      </c>
      <c r="B215" t="s">
        <v>70</v>
      </c>
      <c r="C215">
        <v>384</v>
      </c>
      <c r="D215" t="s">
        <v>472</v>
      </c>
      <c r="E215" s="5">
        <v>262</v>
      </c>
      <c r="F215" s="5">
        <v>235</v>
      </c>
    </row>
    <row r="216" spans="1:6" x14ac:dyDescent="0.35">
      <c r="A216">
        <v>2042</v>
      </c>
      <c r="B216" t="s">
        <v>70</v>
      </c>
      <c r="C216">
        <v>385</v>
      </c>
      <c r="D216" t="s">
        <v>473</v>
      </c>
      <c r="E216" s="5">
        <v>580</v>
      </c>
      <c r="F216" s="5">
        <v>565</v>
      </c>
    </row>
    <row r="217" spans="1:6" x14ac:dyDescent="0.35">
      <c r="A217">
        <v>2042</v>
      </c>
      <c r="B217" t="s">
        <v>70</v>
      </c>
      <c r="C217">
        <v>386</v>
      </c>
      <c r="D217" t="s">
        <v>474</v>
      </c>
      <c r="E217" s="5">
        <v>299</v>
      </c>
      <c r="F217" s="5">
        <v>225</v>
      </c>
    </row>
    <row r="218" spans="1:6" x14ac:dyDescent="0.35">
      <c r="A218">
        <v>2042</v>
      </c>
      <c r="B218" t="s">
        <v>70</v>
      </c>
      <c r="C218">
        <v>388</v>
      </c>
      <c r="D218" t="s">
        <v>475</v>
      </c>
      <c r="E218" s="5">
        <v>853</v>
      </c>
      <c r="F218" s="5">
        <v>815</v>
      </c>
    </row>
    <row r="219" spans="1:6" x14ac:dyDescent="0.35">
      <c r="A219">
        <v>2191</v>
      </c>
      <c r="B219" t="s">
        <v>84</v>
      </c>
      <c r="C219">
        <v>3464</v>
      </c>
      <c r="D219" t="s">
        <v>476</v>
      </c>
      <c r="E219" s="5">
        <v>534</v>
      </c>
      <c r="F219" s="5">
        <v>484</v>
      </c>
    </row>
    <row r="220" spans="1:6" x14ac:dyDescent="0.35">
      <c r="A220">
        <v>2191</v>
      </c>
      <c r="B220" t="s">
        <v>84</v>
      </c>
      <c r="C220">
        <v>1002</v>
      </c>
      <c r="D220" t="s">
        <v>477</v>
      </c>
      <c r="E220" s="5">
        <v>1021</v>
      </c>
      <c r="F220" s="5">
        <v>1043</v>
      </c>
    </row>
    <row r="221" spans="1:6" x14ac:dyDescent="0.35">
      <c r="A221">
        <v>2191</v>
      </c>
      <c r="B221" t="s">
        <v>84</v>
      </c>
      <c r="C221">
        <v>998</v>
      </c>
      <c r="D221" t="s">
        <v>478</v>
      </c>
      <c r="E221" s="5">
        <v>426</v>
      </c>
      <c r="F221" s="5">
        <v>368</v>
      </c>
    </row>
    <row r="222" spans="1:6" x14ac:dyDescent="0.35">
      <c r="A222">
        <v>2191</v>
      </c>
      <c r="B222" t="s">
        <v>84</v>
      </c>
      <c r="C222">
        <v>999</v>
      </c>
      <c r="D222" t="s">
        <v>479</v>
      </c>
      <c r="E222" s="5">
        <v>540</v>
      </c>
      <c r="F222" s="5">
        <v>488</v>
      </c>
    </row>
    <row r="223" spans="1:6" x14ac:dyDescent="0.35">
      <c r="A223">
        <v>2191</v>
      </c>
      <c r="B223" t="s">
        <v>84</v>
      </c>
      <c r="C223">
        <v>1001</v>
      </c>
      <c r="D223" t="s">
        <v>480</v>
      </c>
      <c r="E223" s="5">
        <v>792</v>
      </c>
      <c r="F223" s="5">
        <v>744</v>
      </c>
    </row>
    <row r="224" spans="1:6" x14ac:dyDescent="0.35">
      <c r="A224">
        <v>1902</v>
      </c>
      <c r="B224" t="s">
        <v>218</v>
      </c>
      <c r="C224">
        <v>1902</v>
      </c>
      <c r="D224" t="s">
        <v>218</v>
      </c>
      <c r="E224" s="5">
        <v>210</v>
      </c>
      <c r="F224" s="5">
        <v>194</v>
      </c>
    </row>
    <row r="225" spans="1:6" x14ac:dyDescent="0.35">
      <c r="A225">
        <v>1945</v>
      </c>
      <c r="B225" t="s">
        <v>164</v>
      </c>
      <c r="C225">
        <v>163</v>
      </c>
      <c r="D225" t="s">
        <v>481</v>
      </c>
      <c r="E225" s="5">
        <v>408</v>
      </c>
      <c r="F225" s="5">
        <v>366</v>
      </c>
    </row>
    <row r="226" spans="1:6" x14ac:dyDescent="0.35">
      <c r="A226">
        <v>1945</v>
      </c>
      <c r="B226" t="s">
        <v>164</v>
      </c>
      <c r="C226">
        <v>168</v>
      </c>
      <c r="D226" t="s">
        <v>482</v>
      </c>
      <c r="E226" s="5">
        <v>315</v>
      </c>
      <c r="F226" s="5">
        <v>284</v>
      </c>
    </row>
    <row r="227" spans="1:6" x14ac:dyDescent="0.35">
      <c r="A227">
        <v>1945</v>
      </c>
      <c r="B227" t="s">
        <v>164</v>
      </c>
      <c r="C227">
        <v>5200</v>
      </c>
      <c r="D227" t="s">
        <v>483</v>
      </c>
      <c r="E227" s="11" t="s">
        <v>298</v>
      </c>
      <c r="F227" s="5">
        <v>1</v>
      </c>
    </row>
    <row r="228" spans="1:6" x14ac:dyDescent="0.35">
      <c r="A228">
        <v>1927</v>
      </c>
      <c r="B228" t="s">
        <v>177</v>
      </c>
      <c r="C228">
        <v>103</v>
      </c>
      <c r="D228" t="s">
        <v>484</v>
      </c>
      <c r="E228" s="5">
        <v>254</v>
      </c>
      <c r="F228" s="5">
        <v>179</v>
      </c>
    </row>
    <row r="229" spans="1:6" x14ac:dyDescent="0.35">
      <c r="A229">
        <v>1927</v>
      </c>
      <c r="B229" t="s">
        <v>177</v>
      </c>
      <c r="C229">
        <v>104</v>
      </c>
      <c r="D229" t="s">
        <v>485</v>
      </c>
      <c r="E229" s="5">
        <v>194</v>
      </c>
      <c r="F229" s="5">
        <v>195</v>
      </c>
    </row>
    <row r="230" spans="1:6" x14ac:dyDescent="0.35">
      <c r="A230">
        <v>1927</v>
      </c>
      <c r="B230" t="s">
        <v>177</v>
      </c>
      <c r="C230">
        <v>1248</v>
      </c>
      <c r="D230" t="s">
        <v>486</v>
      </c>
      <c r="E230" s="5">
        <v>143</v>
      </c>
      <c r="F230" s="5">
        <v>136</v>
      </c>
    </row>
    <row r="231" spans="1:6" x14ac:dyDescent="0.35">
      <c r="A231">
        <v>2006</v>
      </c>
      <c r="B231" t="s">
        <v>232</v>
      </c>
      <c r="C231">
        <v>325</v>
      </c>
      <c r="D231" t="s">
        <v>487</v>
      </c>
      <c r="E231" s="5">
        <v>102</v>
      </c>
      <c r="F231" s="5">
        <v>99</v>
      </c>
    </row>
    <row r="232" spans="1:6" x14ac:dyDescent="0.35">
      <c r="A232">
        <v>2006</v>
      </c>
      <c r="B232" t="s">
        <v>232</v>
      </c>
      <c r="C232">
        <v>326</v>
      </c>
      <c r="D232" t="s">
        <v>488</v>
      </c>
      <c r="E232" s="5">
        <v>36</v>
      </c>
      <c r="F232" s="5">
        <v>35</v>
      </c>
    </row>
    <row r="233" spans="1:6" x14ac:dyDescent="0.35">
      <c r="A233">
        <v>1965</v>
      </c>
      <c r="B233" t="s">
        <v>88</v>
      </c>
      <c r="C233">
        <v>1965</v>
      </c>
      <c r="D233" t="s">
        <v>88</v>
      </c>
      <c r="E233" s="5">
        <v>27</v>
      </c>
      <c r="F233" s="5">
        <v>44</v>
      </c>
    </row>
    <row r="234" spans="1:6" x14ac:dyDescent="0.35">
      <c r="A234">
        <v>1965</v>
      </c>
      <c r="B234" t="s">
        <v>88</v>
      </c>
      <c r="C234">
        <v>3227</v>
      </c>
      <c r="D234" t="s">
        <v>489</v>
      </c>
      <c r="E234" s="5">
        <v>64</v>
      </c>
      <c r="F234" s="5">
        <v>42</v>
      </c>
    </row>
    <row r="235" spans="1:6" x14ac:dyDescent="0.35">
      <c r="A235">
        <v>1965</v>
      </c>
      <c r="B235" t="s">
        <v>88</v>
      </c>
      <c r="C235">
        <v>192</v>
      </c>
      <c r="D235" t="s">
        <v>490</v>
      </c>
      <c r="E235" s="5">
        <v>577</v>
      </c>
      <c r="F235" s="5">
        <v>350</v>
      </c>
    </row>
    <row r="236" spans="1:6" x14ac:dyDescent="0.35">
      <c r="A236">
        <v>1965</v>
      </c>
      <c r="B236" t="s">
        <v>88</v>
      </c>
      <c r="C236">
        <v>3615</v>
      </c>
      <c r="D236" t="s">
        <v>491</v>
      </c>
      <c r="E236" s="5">
        <v>221</v>
      </c>
      <c r="F236" s="5">
        <v>215</v>
      </c>
    </row>
    <row r="237" spans="1:6" x14ac:dyDescent="0.35">
      <c r="A237">
        <v>1965</v>
      </c>
      <c r="B237" t="s">
        <v>88</v>
      </c>
      <c r="C237">
        <v>196</v>
      </c>
      <c r="D237" t="s">
        <v>492</v>
      </c>
      <c r="E237" s="5">
        <v>383</v>
      </c>
      <c r="F237" s="5">
        <v>276</v>
      </c>
    </row>
    <row r="238" spans="1:6" x14ac:dyDescent="0.35">
      <c r="A238">
        <v>1965</v>
      </c>
      <c r="B238" t="s">
        <v>88</v>
      </c>
      <c r="C238">
        <v>5496</v>
      </c>
      <c r="D238" t="s">
        <v>493</v>
      </c>
      <c r="E238" s="11" t="s">
        <v>494</v>
      </c>
      <c r="F238" s="5">
        <v>217</v>
      </c>
    </row>
    <row r="239" spans="1:6" x14ac:dyDescent="0.35">
      <c r="A239">
        <v>1965</v>
      </c>
      <c r="B239" t="s">
        <v>88</v>
      </c>
      <c r="C239">
        <v>201</v>
      </c>
      <c r="D239" t="s">
        <v>495</v>
      </c>
      <c r="E239" s="5">
        <v>1004</v>
      </c>
      <c r="F239" s="5">
        <v>986</v>
      </c>
    </row>
    <row r="240" spans="1:6" x14ac:dyDescent="0.35">
      <c r="A240">
        <v>1965</v>
      </c>
      <c r="B240" t="s">
        <v>88</v>
      </c>
      <c r="C240">
        <v>197</v>
      </c>
      <c r="D240" t="s">
        <v>496</v>
      </c>
      <c r="E240" s="5">
        <v>506</v>
      </c>
      <c r="F240" s="5">
        <v>479</v>
      </c>
    </row>
    <row r="241" spans="1:6" x14ac:dyDescent="0.35">
      <c r="A241">
        <v>1965</v>
      </c>
      <c r="B241" t="s">
        <v>88</v>
      </c>
      <c r="C241">
        <v>4079</v>
      </c>
      <c r="D241" t="s">
        <v>497</v>
      </c>
      <c r="E241" s="5">
        <v>66</v>
      </c>
      <c r="F241" s="5">
        <v>53</v>
      </c>
    </row>
    <row r="242" spans="1:6" x14ac:dyDescent="0.35">
      <c r="A242">
        <v>1965</v>
      </c>
      <c r="B242" t="s">
        <v>88</v>
      </c>
      <c r="C242">
        <v>199</v>
      </c>
      <c r="D242" t="s">
        <v>498</v>
      </c>
      <c r="E242" s="5">
        <v>417</v>
      </c>
      <c r="F242" s="5">
        <v>360</v>
      </c>
    </row>
    <row r="243" spans="1:6" x14ac:dyDescent="0.35">
      <c r="A243">
        <v>1964</v>
      </c>
      <c r="B243" t="s">
        <v>131</v>
      </c>
      <c r="C243">
        <v>191</v>
      </c>
      <c r="D243" t="s">
        <v>499</v>
      </c>
      <c r="E243" s="5">
        <v>375</v>
      </c>
      <c r="F243" s="5">
        <v>369</v>
      </c>
    </row>
    <row r="244" spans="1:6" x14ac:dyDescent="0.35">
      <c r="A244">
        <v>1964</v>
      </c>
      <c r="B244" t="s">
        <v>131</v>
      </c>
      <c r="C244">
        <v>1964</v>
      </c>
      <c r="D244" t="s">
        <v>131</v>
      </c>
      <c r="E244" s="5">
        <v>12</v>
      </c>
      <c r="F244" s="11" t="s">
        <v>298</v>
      </c>
    </row>
    <row r="245" spans="1:6" x14ac:dyDescent="0.35">
      <c r="A245">
        <v>1964</v>
      </c>
      <c r="B245" t="s">
        <v>131</v>
      </c>
      <c r="C245">
        <v>4025</v>
      </c>
      <c r="D245" t="s">
        <v>500</v>
      </c>
      <c r="E245" s="5">
        <v>383</v>
      </c>
      <c r="F245" s="5">
        <v>351</v>
      </c>
    </row>
    <row r="246" spans="1:6" x14ac:dyDescent="0.35">
      <c r="A246">
        <v>1964</v>
      </c>
      <c r="B246" t="s">
        <v>131</v>
      </c>
      <c r="C246">
        <v>189</v>
      </c>
      <c r="D246" t="s">
        <v>501</v>
      </c>
      <c r="E246" s="5">
        <v>137</v>
      </c>
      <c r="F246" s="5">
        <v>151</v>
      </c>
    </row>
    <row r="247" spans="1:6" x14ac:dyDescent="0.35">
      <c r="A247">
        <v>1964</v>
      </c>
      <c r="B247" t="s">
        <v>131</v>
      </c>
      <c r="C247">
        <v>5498</v>
      </c>
      <c r="D247" t="s">
        <v>502</v>
      </c>
      <c r="E247" s="11" t="s">
        <v>295</v>
      </c>
      <c r="F247" s="5">
        <v>131</v>
      </c>
    </row>
    <row r="248" spans="1:6" x14ac:dyDescent="0.35">
      <c r="A248">
        <v>1964</v>
      </c>
      <c r="B248" t="s">
        <v>131</v>
      </c>
      <c r="C248">
        <v>4857</v>
      </c>
      <c r="D248" t="s">
        <v>503</v>
      </c>
      <c r="E248" s="5">
        <v>361</v>
      </c>
      <c r="F248" s="5">
        <v>320</v>
      </c>
    </row>
    <row r="249" spans="1:6" x14ac:dyDescent="0.35">
      <c r="A249">
        <v>2186</v>
      </c>
      <c r="B249" t="s">
        <v>141</v>
      </c>
      <c r="C249">
        <v>4592</v>
      </c>
      <c r="D249" t="s">
        <v>504</v>
      </c>
      <c r="E249" s="5">
        <v>1186</v>
      </c>
      <c r="F249" s="5">
        <v>1082</v>
      </c>
    </row>
    <row r="250" spans="1:6" x14ac:dyDescent="0.35">
      <c r="A250">
        <v>2186</v>
      </c>
      <c r="B250" t="s">
        <v>141</v>
      </c>
      <c r="C250">
        <v>2186</v>
      </c>
      <c r="D250" t="s">
        <v>141</v>
      </c>
      <c r="E250" s="5">
        <v>2</v>
      </c>
      <c r="F250" s="5">
        <v>1</v>
      </c>
    </row>
    <row r="251" spans="1:6" x14ac:dyDescent="0.35">
      <c r="A251">
        <v>1901</v>
      </c>
      <c r="B251" t="s">
        <v>51</v>
      </c>
      <c r="C251">
        <v>27</v>
      </c>
      <c r="D251" t="s">
        <v>505</v>
      </c>
      <c r="E251" s="5">
        <v>430</v>
      </c>
      <c r="F251" s="5">
        <v>353</v>
      </c>
    </row>
    <row r="252" spans="1:6" x14ac:dyDescent="0.35">
      <c r="A252">
        <v>1901</v>
      </c>
      <c r="B252" t="s">
        <v>51</v>
      </c>
      <c r="C252">
        <v>28</v>
      </c>
      <c r="D252" t="s">
        <v>506</v>
      </c>
      <c r="E252" s="5">
        <v>615</v>
      </c>
      <c r="F252" s="5">
        <v>439</v>
      </c>
    </row>
    <row r="253" spans="1:6" x14ac:dyDescent="0.35">
      <c r="A253">
        <v>1901</v>
      </c>
      <c r="B253" t="s">
        <v>51</v>
      </c>
      <c r="C253">
        <v>40</v>
      </c>
      <c r="D253" t="s">
        <v>507</v>
      </c>
      <c r="E253" s="5">
        <v>1213</v>
      </c>
      <c r="F253" s="5">
        <v>1059</v>
      </c>
    </row>
    <row r="254" spans="1:6" x14ac:dyDescent="0.35">
      <c r="A254">
        <v>1901</v>
      </c>
      <c r="B254" t="s">
        <v>51</v>
      </c>
      <c r="C254">
        <v>1901</v>
      </c>
      <c r="D254" t="s">
        <v>51</v>
      </c>
      <c r="E254" s="5">
        <v>68</v>
      </c>
      <c r="F254" s="5">
        <v>839</v>
      </c>
    </row>
    <row r="255" spans="1:6" x14ac:dyDescent="0.35">
      <c r="A255">
        <v>1901</v>
      </c>
      <c r="B255" t="s">
        <v>51</v>
      </c>
      <c r="C255">
        <v>41</v>
      </c>
      <c r="D255" t="s">
        <v>508</v>
      </c>
      <c r="E255" s="5">
        <v>935</v>
      </c>
      <c r="F255" s="5">
        <v>829</v>
      </c>
    </row>
    <row r="256" spans="1:6" x14ac:dyDescent="0.35">
      <c r="A256">
        <v>1901</v>
      </c>
      <c r="B256" t="s">
        <v>51</v>
      </c>
      <c r="C256">
        <v>1322</v>
      </c>
      <c r="D256" t="s">
        <v>509</v>
      </c>
      <c r="E256" s="5">
        <v>317</v>
      </c>
      <c r="F256" s="5">
        <v>289</v>
      </c>
    </row>
    <row r="257" spans="1:6" x14ac:dyDescent="0.35">
      <c r="A257">
        <v>1901</v>
      </c>
      <c r="B257" t="s">
        <v>51</v>
      </c>
      <c r="C257">
        <v>30</v>
      </c>
      <c r="D257" t="s">
        <v>510</v>
      </c>
      <c r="E257" s="5">
        <v>445</v>
      </c>
      <c r="F257" s="5">
        <v>390</v>
      </c>
    </row>
    <row r="258" spans="1:6" x14ac:dyDescent="0.35">
      <c r="A258">
        <v>1901</v>
      </c>
      <c r="B258" t="s">
        <v>51</v>
      </c>
      <c r="C258">
        <v>33</v>
      </c>
      <c r="D258" t="s">
        <v>511</v>
      </c>
      <c r="E258" s="5">
        <v>382</v>
      </c>
      <c r="F258" s="5">
        <v>273</v>
      </c>
    </row>
    <row r="259" spans="1:6" x14ac:dyDescent="0.35">
      <c r="A259">
        <v>1901</v>
      </c>
      <c r="B259" t="s">
        <v>51</v>
      </c>
      <c r="C259">
        <v>4637</v>
      </c>
      <c r="D259" t="s">
        <v>512</v>
      </c>
      <c r="E259" s="5">
        <v>121</v>
      </c>
      <c r="F259" s="5">
        <v>119</v>
      </c>
    </row>
    <row r="260" spans="1:6" x14ac:dyDescent="0.35">
      <c r="A260">
        <v>1901</v>
      </c>
      <c r="B260" t="s">
        <v>51</v>
      </c>
      <c r="C260">
        <v>35</v>
      </c>
      <c r="D260" t="s">
        <v>513</v>
      </c>
      <c r="E260" s="5">
        <v>328</v>
      </c>
      <c r="F260" s="5">
        <v>295</v>
      </c>
    </row>
    <row r="261" spans="1:6" x14ac:dyDescent="0.35">
      <c r="A261">
        <v>1901</v>
      </c>
      <c r="B261" t="s">
        <v>51</v>
      </c>
      <c r="C261">
        <v>36</v>
      </c>
      <c r="D261" t="s">
        <v>514</v>
      </c>
      <c r="E261" s="5">
        <v>376</v>
      </c>
      <c r="F261" s="5">
        <v>318</v>
      </c>
    </row>
    <row r="262" spans="1:6" x14ac:dyDescent="0.35">
      <c r="A262">
        <v>1901</v>
      </c>
      <c r="B262" t="s">
        <v>51</v>
      </c>
      <c r="C262">
        <v>38</v>
      </c>
      <c r="D262" t="s">
        <v>515</v>
      </c>
      <c r="E262" s="5">
        <v>792</v>
      </c>
      <c r="F262" s="5">
        <v>717</v>
      </c>
    </row>
    <row r="263" spans="1:6" x14ac:dyDescent="0.35">
      <c r="A263">
        <v>1901</v>
      </c>
      <c r="B263" t="s">
        <v>51</v>
      </c>
      <c r="C263">
        <v>37</v>
      </c>
      <c r="D263" t="s">
        <v>516</v>
      </c>
      <c r="E263" s="5">
        <v>294</v>
      </c>
      <c r="F263" s="5">
        <v>215</v>
      </c>
    </row>
    <row r="264" spans="1:6" x14ac:dyDescent="0.35">
      <c r="A264">
        <v>1901</v>
      </c>
      <c r="B264" t="s">
        <v>51</v>
      </c>
      <c r="C264">
        <v>39</v>
      </c>
      <c r="D264" t="s">
        <v>517</v>
      </c>
      <c r="E264" s="5">
        <v>412</v>
      </c>
      <c r="F264" s="5">
        <v>317</v>
      </c>
    </row>
    <row r="265" spans="1:6" x14ac:dyDescent="0.35">
      <c r="A265">
        <v>1901</v>
      </c>
      <c r="B265" t="s">
        <v>51</v>
      </c>
      <c r="C265">
        <v>1874</v>
      </c>
      <c r="D265" t="s">
        <v>518</v>
      </c>
      <c r="E265" s="5">
        <v>17</v>
      </c>
      <c r="F265" s="5">
        <v>9</v>
      </c>
    </row>
    <row r="266" spans="1:6" x14ac:dyDescent="0.35">
      <c r="A266">
        <v>2216</v>
      </c>
      <c r="B266" t="s">
        <v>203</v>
      </c>
      <c r="C266">
        <v>3434</v>
      </c>
      <c r="D266" t="s">
        <v>519</v>
      </c>
      <c r="E266" s="5">
        <v>291</v>
      </c>
      <c r="F266" s="5">
        <v>252</v>
      </c>
    </row>
    <row r="267" spans="1:6" x14ac:dyDescent="0.35">
      <c r="A267">
        <v>2086</v>
      </c>
      <c r="B267" t="s">
        <v>138</v>
      </c>
      <c r="C267">
        <v>570</v>
      </c>
      <c r="D267" t="s">
        <v>520</v>
      </c>
      <c r="E267" s="5">
        <v>615</v>
      </c>
      <c r="F267" s="5">
        <v>510</v>
      </c>
    </row>
    <row r="268" spans="1:6" x14ac:dyDescent="0.35">
      <c r="A268">
        <v>2086</v>
      </c>
      <c r="B268" t="s">
        <v>138</v>
      </c>
      <c r="C268">
        <v>572</v>
      </c>
      <c r="D268" t="s">
        <v>521</v>
      </c>
      <c r="E268" s="5">
        <v>348</v>
      </c>
      <c r="F268" s="5">
        <v>349</v>
      </c>
    </row>
    <row r="269" spans="1:6" x14ac:dyDescent="0.35">
      <c r="A269">
        <v>2086</v>
      </c>
      <c r="B269" t="s">
        <v>138</v>
      </c>
      <c r="C269">
        <v>571</v>
      </c>
      <c r="D269" t="s">
        <v>522</v>
      </c>
      <c r="E269" s="5">
        <v>313</v>
      </c>
      <c r="F269" s="5">
        <v>284</v>
      </c>
    </row>
    <row r="270" spans="1:6" x14ac:dyDescent="0.35">
      <c r="A270">
        <v>2086</v>
      </c>
      <c r="B270" t="s">
        <v>138</v>
      </c>
      <c r="C270">
        <v>2086</v>
      </c>
      <c r="D270" t="s">
        <v>138</v>
      </c>
      <c r="E270" s="5">
        <v>12</v>
      </c>
      <c r="F270" s="5">
        <v>9</v>
      </c>
    </row>
    <row r="271" spans="1:6" x14ac:dyDescent="0.35">
      <c r="A271">
        <v>1970</v>
      </c>
      <c r="B271" t="s">
        <v>86</v>
      </c>
      <c r="C271">
        <v>5302</v>
      </c>
      <c r="D271" t="s">
        <v>523</v>
      </c>
      <c r="E271" s="5">
        <v>656</v>
      </c>
      <c r="F271" s="5">
        <v>383</v>
      </c>
    </row>
    <row r="272" spans="1:6" x14ac:dyDescent="0.35">
      <c r="A272">
        <v>1970</v>
      </c>
      <c r="B272" t="s">
        <v>86</v>
      </c>
      <c r="C272">
        <v>265</v>
      </c>
      <c r="D272" t="s">
        <v>524</v>
      </c>
      <c r="E272" s="5">
        <v>8</v>
      </c>
      <c r="F272" s="5">
        <v>14</v>
      </c>
    </row>
    <row r="273" spans="1:6" x14ac:dyDescent="0.35">
      <c r="A273">
        <v>1970</v>
      </c>
      <c r="B273" t="s">
        <v>86</v>
      </c>
      <c r="C273">
        <v>225</v>
      </c>
      <c r="D273" t="s">
        <v>525</v>
      </c>
      <c r="E273" s="5">
        <v>779</v>
      </c>
      <c r="F273" s="5">
        <v>647</v>
      </c>
    </row>
    <row r="274" spans="1:6" x14ac:dyDescent="0.35">
      <c r="A274">
        <v>1970</v>
      </c>
      <c r="B274" t="s">
        <v>86</v>
      </c>
      <c r="C274">
        <v>224</v>
      </c>
      <c r="D274" t="s">
        <v>526</v>
      </c>
      <c r="E274" s="5">
        <v>674</v>
      </c>
      <c r="F274" s="5">
        <v>587</v>
      </c>
    </row>
    <row r="275" spans="1:6" x14ac:dyDescent="0.35">
      <c r="A275">
        <v>1970</v>
      </c>
      <c r="B275" t="s">
        <v>86</v>
      </c>
      <c r="C275">
        <v>1970</v>
      </c>
      <c r="D275" t="s">
        <v>86</v>
      </c>
      <c r="E275" s="5">
        <v>26</v>
      </c>
      <c r="F275" s="5">
        <v>471</v>
      </c>
    </row>
    <row r="276" spans="1:6" x14ac:dyDescent="0.35">
      <c r="A276">
        <v>1970</v>
      </c>
      <c r="B276" t="s">
        <v>86</v>
      </c>
      <c r="C276">
        <v>219</v>
      </c>
      <c r="D276" t="s">
        <v>527</v>
      </c>
      <c r="E276" s="5">
        <v>628</v>
      </c>
      <c r="F276" s="5">
        <v>430</v>
      </c>
    </row>
    <row r="277" spans="1:6" x14ac:dyDescent="0.35">
      <c r="A277">
        <v>1970</v>
      </c>
      <c r="B277" t="s">
        <v>86</v>
      </c>
      <c r="C277">
        <v>222</v>
      </c>
      <c r="D277" t="s">
        <v>528</v>
      </c>
      <c r="E277" s="5">
        <v>19</v>
      </c>
      <c r="F277" s="5">
        <v>19</v>
      </c>
    </row>
    <row r="278" spans="1:6" x14ac:dyDescent="0.35">
      <c r="A278">
        <v>1970</v>
      </c>
      <c r="B278" t="s">
        <v>86</v>
      </c>
      <c r="C278">
        <v>4392</v>
      </c>
      <c r="D278" t="s">
        <v>529</v>
      </c>
      <c r="E278" s="5">
        <v>42</v>
      </c>
      <c r="F278" s="5">
        <v>92</v>
      </c>
    </row>
    <row r="279" spans="1:6" x14ac:dyDescent="0.35">
      <c r="A279">
        <v>1970</v>
      </c>
      <c r="B279" t="s">
        <v>86</v>
      </c>
      <c r="C279">
        <v>223</v>
      </c>
      <c r="D279" t="s">
        <v>530</v>
      </c>
      <c r="E279" s="5">
        <v>217</v>
      </c>
      <c r="F279" s="5">
        <v>210</v>
      </c>
    </row>
    <row r="280" spans="1:6" x14ac:dyDescent="0.35">
      <c r="A280">
        <v>1970</v>
      </c>
      <c r="B280" t="s">
        <v>86</v>
      </c>
      <c r="C280">
        <v>2915</v>
      </c>
      <c r="D280" t="s">
        <v>531</v>
      </c>
      <c r="E280" s="5">
        <v>22</v>
      </c>
      <c r="F280" s="5">
        <v>19</v>
      </c>
    </row>
    <row r="281" spans="1:6" x14ac:dyDescent="0.35">
      <c r="A281">
        <v>1970</v>
      </c>
      <c r="B281" t="s">
        <v>86</v>
      </c>
      <c r="C281">
        <v>5489</v>
      </c>
      <c r="D281" t="s">
        <v>532</v>
      </c>
      <c r="E281" s="11" t="s">
        <v>295</v>
      </c>
      <c r="F281" s="5">
        <v>188</v>
      </c>
    </row>
    <row r="282" spans="1:6" x14ac:dyDescent="0.35">
      <c r="A282">
        <v>2089</v>
      </c>
      <c r="B282" t="s">
        <v>204</v>
      </c>
      <c r="C282">
        <v>589</v>
      </c>
      <c r="D282" t="s">
        <v>533</v>
      </c>
      <c r="E282" s="5">
        <v>139</v>
      </c>
      <c r="F282" s="5">
        <v>131</v>
      </c>
    </row>
    <row r="283" spans="1:6" x14ac:dyDescent="0.35">
      <c r="A283">
        <v>2089</v>
      </c>
      <c r="B283" t="s">
        <v>204</v>
      </c>
      <c r="C283">
        <v>592</v>
      </c>
      <c r="D283" t="s">
        <v>534</v>
      </c>
      <c r="E283" s="5">
        <v>120</v>
      </c>
      <c r="F283" s="5">
        <v>117</v>
      </c>
    </row>
    <row r="284" spans="1:6" x14ac:dyDescent="0.35">
      <c r="A284">
        <v>2050</v>
      </c>
      <c r="B284" t="s">
        <v>165</v>
      </c>
      <c r="C284">
        <v>425</v>
      </c>
      <c r="D284" t="s">
        <v>535</v>
      </c>
      <c r="E284" s="5">
        <v>308</v>
      </c>
      <c r="F284" s="5">
        <v>277</v>
      </c>
    </row>
    <row r="285" spans="1:6" x14ac:dyDescent="0.35">
      <c r="A285">
        <v>2050</v>
      </c>
      <c r="B285" t="s">
        <v>165</v>
      </c>
      <c r="C285">
        <v>426</v>
      </c>
      <c r="D285" t="s">
        <v>536</v>
      </c>
      <c r="E285" s="5">
        <v>197</v>
      </c>
      <c r="F285" s="5">
        <v>204</v>
      </c>
    </row>
    <row r="286" spans="1:6" x14ac:dyDescent="0.35">
      <c r="A286">
        <v>2050</v>
      </c>
      <c r="B286" t="s">
        <v>165</v>
      </c>
      <c r="C286">
        <v>1295</v>
      </c>
      <c r="D286" t="s">
        <v>537</v>
      </c>
      <c r="E286" s="5">
        <v>178</v>
      </c>
      <c r="F286" s="5">
        <v>165</v>
      </c>
    </row>
    <row r="287" spans="1:6" x14ac:dyDescent="0.35">
      <c r="A287">
        <v>2190</v>
      </c>
      <c r="B287" t="s">
        <v>87</v>
      </c>
      <c r="C287">
        <v>5298</v>
      </c>
      <c r="D287" t="s">
        <v>538</v>
      </c>
      <c r="E287" s="5">
        <v>199</v>
      </c>
      <c r="F287" s="5">
        <v>211</v>
      </c>
    </row>
    <row r="288" spans="1:6" x14ac:dyDescent="0.35">
      <c r="A288">
        <v>2190</v>
      </c>
      <c r="B288" t="s">
        <v>87</v>
      </c>
      <c r="C288">
        <v>995</v>
      </c>
      <c r="D288" t="s">
        <v>539</v>
      </c>
      <c r="E288" s="5">
        <v>865</v>
      </c>
      <c r="F288" s="5">
        <v>876</v>
      </c>
    </row>
    <row r="289" spans="1:6" x14ac:dyDescent="0.35">
      <c r="A289">
        <v>2190</v>
      </c>
      <c r="B289" t="s">
        <v>87</v>
      </c>
      <c r="C289">
        <v>2190</v>
      </c>
      <c r="D289" t="s">
        <v>87</v>
      </c>
      <c r="E289" s="5">
        <v>59</v>
      </c>
      <c r="F289" s="5">
        <v>56</v>
      </c>
    </row>
    <row r="290" spans="1:6" x14ac:dyDescent="0.35">
      <c r="A290">
        <v>2190</v>
      </c>
      <c r="B290" t="s">
        <v>87</v>
      </c>
      <c r="C290">
        <v>994</v>
      </c>
      <c r="D290" t="s">
        <v>540</v>
      </c>
      <c r="E290" s="5">
        <v>700</v>
      </c>
      <c r="F290" s="5">
        <v>633</v>
      </c>
    </row>
    <row r="291" spans="1:6" x14ac:dyDescent="0.35">
      <c r="A291">
        <v>2190</v>
      </c>
      <c r="B291" t="s">
        <v>87</v>
      </c>
      <c r="C291">
        <v>3461</v>
      </c>
      <c r="D291" t="s">
        <v>541</v>
      </c>
      <c r="E291" s="5">
        <v>194</v>
      </c>
      <c r="F291" s="5">
        <v>193</v>
      </c>
    </row>
    <row r="292" spans="1:6" x14ac:dyDescent="0.35">
      <c r="A292">
        <v>2190</v>
      </c>
      <c r="B292" t="s">
        <v>87</v>
      </c>
      <c r="C292">
        <v>989</v>
      </c>
      <c r="D292" t="s">
        <v>542</v>
      </c>
      <c r="E292" s="5">
        <v>398</v>
      </c>
      <c r="F292" s="5">
        <v>323</v>
      </c>
    </row>
    <row r="293" spans="1:6" x14ac:dyDescent="0.35">
      <c r="A293">
        <v>2190</v>
      </c>
      <c r="B293" t="s">
        <v>87</v>
      </c>
      <c r="C293">
        <v>990</v>
      </c>
      <c r="D293" t="s">
        <v>543</v>
      </c>
      <c r="E293" s="5">
        <v>379</v>
      </c>
      <c r="F293" s="5">
        <v>348</v>
      </c>
    </row>
    <row r="294" spans="1:6" x14ac:dyDescent="0.35">
      <c r="A294">
        <v>2190</v>
      </c>
      <c r="B294" t="s">
        <v>87</v>
      </c>
      <c r="C294">
        <v>1260</v>
      </c>
      <c r="D294" t="s">
        <v>544</v>
      </c>
      <c r="E294" s="5">
        <v>16</v>
      </c>
      <c r="F294" s="5">
        <v>15</v>
      </c>
    </row>
    <row r="295" spans="1:6" x14ac:dyDescent="0.35">
      <c r="A295">
        <v>2190</v>
      </c>
      <c r="B295" t="s">
        <v>87</v>
      </c>
      <c r="C295">
        <v>993</v>
      </c>
      <c r="D295" t="s">
        <v>545</v>
      </c>
      <c r="E295" s="5">
        <v>424</v>
      </c>
      <c r="F295" s="5">
        <v>381</v>
      </c>
    </row>
    <row r="296" spans="1:6" x14ac:dyDescent="0.35">
      <c r="A296">
        <v>2187</v>
      </c>
      <c r="B296" t="s">
        <v>42</v>
      </c>
      <c r="C296">
        <v>980</v>
      </c>
      <c r="D296" t="s">
        <v>546</v>
      </c>
      <c r="E296" s="5">
        <v>717</v>
      </c>
      <c r="F296" s="5">
        <v>718</v>
      </c>
    </row>
    <row r="297" spans="1:6" x14ac:dyDescent="0.35">
      <c r="A297">
        <v>2187</v>
      </c>
      <c r="B297" t="s">
        <v>42</v>
      </c>
      <c r="C297">
        <v>3580</v>
      </c>
      <c r="D297" t="s">
        <v>547</v>
      </c>
      <c r="E297" s="5">
        <v>163</v>
      </c>
      <c r="F297" s="5">
        <v>158</v>
      </c>
    </row>
    <row r="298" spans="1:6" x14ac:dyDescent="0.35">
      <c r="A298">
        <v>2187</v>
      </c>
      <c r="B298" t="s">
        <v>42</v>
      </c>
      <c r="C298">
        <v>972</v>
      </c>
      <c r="D298" t="s">
        <v>548</v>
      </c>
      <c r="E298" s="5">
        <v>472</v>
      </c>
      <c r="F298" s="5">
        <v>421</v>
      </c>
    </row>
    <row r="299" spans="1:6" x14ac:dyDescent="0.35">
      <c r="A299">
        <v>2187</v>
      </c>
      <c r="B299" t="s">
        <v>42</v>
      </c>
      <c r="C299">
        <v>983</v>
      </c>
      <c r="D299" t="s">
        <v>549</v>
      </c>
      <c r="E299" s="5">
        <v>2846</v>
      </c>
      <c r="F299" s="5">
        <v>2807</v>
      </c>
    </row>
    <row r="300" spans="1:6" x14ac:dyDescent="0.35">
      <c r="A300">
        <v>2187</v>
      </c>
      <c r="B300" t="s">
        <v>42</v>
      </c>
      <c r="C300">
        <v>2187</v>
      </c>
      <c r="D300" t="s">
        <v>42</v>
      </c>
      <c r="E300" s="5">
        <v>138</v>
      </c>
      <c r="F300" s="5">
        <v>97</v>
      </c>
    </row>
    <row r="301" spans="1:6" x14ac:dyDescent="0.35">
      <c r="A301">
        <v>2187</v>
      </c>
      <c r="B301" t="s">
        <v>42</v>
      </c>
      <c r="C301">
        <v>3525</v>
      </c>
      <c r="D301" t="s">
        <v>550</v>
      </c>
      <c r="E301" s="5">
        <v>426</v>
      </c>
      <c r="F301" s="5">
        <v>377</v>
      </c>
    </row>
    <row r="302" spans="1:6" x14ac:dyDescent="0.35">
      <c r="A302">
        <v>2187</v>
      </c>
      <c r="B302" t="s">
        <v>42</v>
      </c>
      <c r="C302">
        <v>981</v>
      </c>
      <c r="D302" t="s">
        <v>551</v>
      </c>
      <c r="E302" s="5">
        <v>726</v>
      </c>
      <c r="F302" s="5">
        <v>697</v>
      </c>
    </row>
    <row r="303" spans="1:6" x14ac:dyDescent="0.35">
      <c r="A303">
        <v>2187</v>
      </c>
      <c r="B303" t="s">
        <v>42</v>
      </c>
      <c r="C303">
        <v>973</v>
      </c>
      <c r="D303" t="s">
        <v>552</v>
      </c>
      <c r="E303" s="5">
        <v>550</v>
      </c>
      <c r="F303" s="5">
        <v>504</v>
      </c>
    </row>
    <row r="304" spans="1:6" x14ac:dyDescent="0.35">
      <c r="A304">
        <v>2187</v>
      </c>
      <c r="B304" t="s">
        <v>42</v>
      </c>
      <c r="C304">
        <v>974</v>
      </c>
      <c r="D304" t="s">
        <v>553</v>
      </c>
      <c r="E304" s="5">
        <v>533</v>
      </c>
      <c r="F304" s="5">
        <v>478</v>
      </c>
    </row>
    <row r="305" spans="1:6" x14ac:dyDescent="0.35">
      <c r="A305">
        <v>2187</v>
      </c>
      <c r="B305" t="s">
        <v>42</v>
      </c>
      <c r="C305">
        <v>975</v>
      </c>
      <c r="D305" t="s">
        <v>554</v>
      </c>
      <c r="E305" s="5">
        <v>559</v>
      </c>
      <c r="F305" s="5">
        <v>497</v>
      </c>
    </row>
    <row r="306" spans="1:6" x14ac:dyDescent="0.35">
      <c r="A306">
        <v>2187</v>
      </c>
      <c r="B306" t="s">
        <v>42</v>
      </c>
      <c r="C306">
        <v>976</v>
      </c>
      <c r="D306" t="s">
        <v>555</v>
      </c>
      <c r="E306" s="5">
        <v>444</v>
      </c>
      <c r="F306" s="5">
        <v>405</v>
      </c>
    </row>
    <row r="307" spans="1:6" x14ac:dyDescent="0.35">
      <c r="A307">
        <v>2187</v>
      </c>
      <c r="B307" t="s">
        <v>42</v>
      </c>
      <c r="C307">
        <v>977</v>
      </c>
      <c r="D307" t="s">
        <v>556</v>
      </c>
      <c r="E307" s="5">
        <v>480</v>
      </c>
      <c r="F307" s="5">
        <v>472</v>
      </c>
    </row>
    <row r="308" spans="1:6" x14ac:dyDescent="0.35">
      <c r="A308">
        <v>2187</v>
      </c>
      <c r="B308" t="s">
        <v>42</v>
      </c>
      <c r="C308">
        <v>4232</v>
      </c>
      <c r="D308" t="s">
        <v>557</v>
      </c>
      <c r="E308" s="5">
        <v>879</v>
      </c>
      <c r="F308" s="5">
        <v>850</v>
      </c>
    </row>
    <row r="309" spans="1:6" x14ac:dyDescent="0.35">
      <c r="A309">
        <v>2187</v>
      </c>
      <c r="B309" t="s">
        <v>42</v>
      </c>
      <c r="C309">
        <v>4477</v>
      </c>
      <c r="D309" t="s">
        <v>558</v>
      </c>
      <c r="E309" s="5">
        <v>1</v>
      </c>
      <c r="F309" s="11" t="s">
        <v>298</v>
      </c>
    </row>
    <row r="310" spans="1:6" x14ac:dyDescent="0.35">
      <c r="A310">
        <v>2187</v>
      </c>
      <c r="B310" t="s">
        <v>42</v>
      </c>
      <c r="C310">
        <v>1671</v>
      </c>
      <c r="D310" t="s">
        <v>359</v>
      </c>
      <c r="E310" s="5">
        <v>7</v>
      </c>
      <c r="F310" s="5">
        <v>7</v>
      </c>
    </row>
    <row r="311" spans="1:6" x14ac:dyDescent="0.35">
      <c r="A311">
        <v>2187</v>
      </c>
      <c r="B311" t="s">
        <v>42</v>
      </c>
      <c r="C311">
        <v>978</v>
      </c>
      <c r="D311" t="s">
        <v>559</v>
      </c>
      <c r="E311" s="5">
        <v>390</v>
      </c>
      <c r="F311" s="5">
        <v>345</v>
      </c>
    </row>
    <row r="312" spans="1:6" x14ac:dyDescent="0.35">
      <c r="A312">
        <v>2187</v>
      </c>
      <c r="B312" t="s">
        <v>42</v>
      </c>
      <c r="C312">
        <v>979</v>
      </c>
      <c r="D312" t="s">
        <v>560</v>
      </c>
      <c r="E312" s="5">
        <v>388</v>
      </c>
      <c r="F312" s="5">
        <v>376</v>
      </c>
    </row>
    <row r="313" spans="1:6" x14ac:dyDescent="0.35">
      <c r="A313">
        <v>2253</v>
      </c>
      <c r="B313" t="s">
        <v>148</v>
      </c>
      <c r="C313">
        <v>1211</v>
      </c>
      <c r="D313" t="s">
        <v>561</v>
      </c>
      <c r="E313" s="5">
        <v>447</v>
      </c>
      <c r="F313" s="5">
        <v>375</v>
      </c>
    </row>
    <row r="314" spans="1:6" x14ac:dyDescent="0.35">
      <c r="A314">
        <v>2253</v>
      </c>
      <c r="B314" t="s">
        <v>148</v>
      </c>
      <c r="C314">
        <v>1212</v>
      </c>
      <c r="D314" t="s">
        <v>562</v>
      </c>
      <c r="E314" s="5">
        <v>321</v>
      </c>
      <c r="F314" s="5">
        <v>325</v>
      </c>
    </row>
    <row r="315" spans="1:6" x14ac:dyDescent="0.35">
      <c r="A315">
        <v>2253</v>
      </c>
      <c r="B315" t="s">
        <v>148</v>
      </c>
      <c r="C315">
        <v>1291</v>
      </c>
      <c r="D315" t="s">
        <v>563</v>
      </c>
      <c r="E315" s="5">
        <v>247</v>
      </c>
      <c r="F315" s="5">
        <v>243</v>
      </c>
    </row>
    <row r="316" spans="1:6" x14ac:dyDescent="0.35">
      <c r="A316">
        <v>2011</v>
      </c>
      <c r="B316" t="s">
        <v>240</v>
      </c>
      <c r="C316">
        <v>3353</v>
      </c>
      <c r="D316" t="s">
        <v>564</v>
      </c>
      <c r="E316" s="5">
        <v>55</v>
      </c>
      <c r="F316" s="5">
        <v>57</v>
      </c>
    </row>
    <row r="317" spans="1:6" x14ac:dyDescent="0.35">
      <c r="A317">
        <v>2017</v>
      </c>
      <c r="B317" t="s">
        <v>262</v>
      </c>
      <c r="C317">
        <v>348</v>
      </c>
      <c r="D317" t="s">
        <v>565</v>
      </c>
      <c r="E317" s="5">
        <v>4</v>
      </c>
      <c r="F317" s="5">
        <v>3</v>
      </c>
    </row>
    <row r="318" spans="1:6" x14ac:dyDescent="0.35">
      <c r="A318">
        <v>2021</v>
      </c>
      <c r="B318" t="s">
        <v>259</v>
      </c>
      <c r="C318">
        <v>352</v>
      </c>
      <c r="D318" t="s">
        <v>566</v>
      </c>
      <c r="E318" s="5">
        <v>7</v>
      </c>
      <c r="F318" s="5">
        <v>7</v>
      </c>
    </row>
    <row r="319" spans="1:6" x14ac:dyDescent="0.35">
      <c r="A319">
        <v>1993</v>
      </c>
      <c r="B319" t="s">
        <v>216</v>
      </c>
      <c r="C319">
        <v>3348</v>
      </c>
      <c r="D319" t="s">
        <v>567</v>
      </c>
      <c r="E319" s="5">
        <v>201</v>
      </c>
      <c r="F319" s="5">
        <v>206</v>
      </c>
    </row>
    <row r="320" spans="1:6" x14ac:dyDescent="0.35">
      <c r="A320">
        <v>1991</v>
      </c>
      <c r="B320" t="s">
        <v>59</v>
      </c>
      <c r="C320">
        <v>1991</v>
      </c>
      <c r="D320" t="s">
        <v>59</v>
      </c>
      <c r="E320" s="5">
        <v>66</v>
      </c>
      <c r="F320" s="5">
        <v>76</v>
      </c>
    </row>
    <row r="321" spans="1:6" x14ac:dyDescent="0.35">
      <c r="A321">
        <v>1991</v>
      </c>
      <c r="B321" t="s">
        <v>59</v>
      </c>
      <c r="C321">
        <v>269</v>
      </c>
      <c r="D321" t="s">
        <v>568</v>
      </c>
      <c r="E321" s="5">
        <v>403</v>
      </c>
      <c r="F321" s="5">
        <v>370</v>
      </c>
    </row>
    <row r="322" spans="1:6" x14ac:dyDescent="0.35">
      <c r="A322">
        <v>1991</v>
      </c>
      <c r="B322" t="s">
        <v>59</v>
      </c>
      <c r="C322">
        <v>270</v>
      </c>
      <c r="D322" t="s">
        <v>331</v>
      </c>
      <c r="E322" s="5">
        <v>297</v>
      </c>
      <c r="F322" s="5">
        <v>242</v>
      </c>
    </row>
    <row r="323" spans="1:6" x14ac:dyDescent="0.35">
      <c r="A323">
        <v>1991</v>
      </c>
      <c r="B323" t="s">
        <v>59</v>
      </c>
      <c r="C323">
        <v>271</v>
      </c>
      <c r="D323" t="s">
        <v>569</v>
      </c>
      <c r="E323" s="5">
        <v>348</v>
      </c>
      <c r="F323" s="5">
        <v>287</v>
      </c>
    </row>
    <row r="324" spans="1:6" x14ac:dyDescent="0.35">
      <c r="A324">
        <v>1991</v>
      </c>
      <c r="B324" t="s">
        <v>59</v>
      </c>
      <c r="C324">
        <v>272</v>
      </c>
      <c r="D324" t="s">
        <v>570</v>
      </c>
      <c r="E324" s="5">
        <v>285</v>
      </c>
      <c r="F324" s="5">
        <v>275</v>
      </c>
    </row>
    <row r="325" spans="1:6" x14ac:dyDescent="0.35">
      <c r="A325">
        <v>1991</v>
      </c>
      <c r="B325" t="s">
        <v>59</v>
      </c>
      <c r="C325">
        <v>273</v>
      </c>
      <c r="D325" t="s">
        <v>571</v>
      </c>
      <c r="E325" s="5">
        <v>467</v>
      </c>
      <c r="F325" s="5">
        <v>373</v>
      </c>
    </row>
    <row r="326" spans="1:6" x14ac:dyDescent="0.35">
      <c r="A326">
        <v>1991</v>
      </c>
      <c r="B326" t="s">
        <v>59</v>
      </c>
      <c r="C326">
        <v>278</v>
      </c>
      <c r="D326" t="s">
        <v>572</v>
      </c>
      <c r="E326" s="5">
        <v>750</v>
      </c>
      <c r="F326" s="5">
        <v>695</v>
      </c>
    </row>
    <row r="327" spans="1:6" x14ac:dyDescent="0.35">
      <c r="A327">
        <v>1991</v>
      </c>
      <c r="B327" t="s">
        <v>59</v>
      </c>
      <c r="C327">
        <v>279</v>
      </c>
      <c r="D327" t="s">
        <v>573</v>
      </c>
      <c r="E327" s="5">
        <v>702</v>
      </c>
      <c r="F327" s="5">
        <v>618</v>
      </c>
    </row>
    <row r="328" spans="1:6" x14ac:dyDescent="0.35">
      <c r="A328">
        <v>1991</v>
      </c>
      <c r="B328" t="s">
        <v>59</v>
      </c>
      <c r="C328">
        <v>274</v>
      </c>
      <c r="D328" t="s">
        <v>574</v>
      </c>
      <c r="E328" s="5">
        <v>344</v>
      </c>
      <c r="F328" s="5">
        <v>284</v>
      </c>
    </row>
    <row r="329" spans="1:6" x14ac:dyDescent="0.35">
      <c r="A329">
        <v>1991</v>
      </c>
      <c r="B329" t="s">
        <v>59</v>
      </c>
      <c r="C329">
        <v>4391</v>
      </c>
      <c r="D329" t="s">
        <v>575</v>
      </c>
      <c r="E329" s="5">
        <v>197</v>
      </c>
      <c r="F329" s="5">
        <v>184</v>
      </c>
    </row>
    <row r="330" spans="1:6" x14ac:dyDescent="0.35">
      <c r="A330">
        <v>1991</v>
      </c>
      <c r="B330" t="s">
        <v>59</v>
      </c>
      <c r="C330">
        <v>4511</v>
      </c>
      <c r="D330" t="s">
        <v>576</v>
      </c>
      <c r="E330" s="5">
        <v>37</v>
      </c>
      <c r="F330" s="5">
        <v>5</v>
      </c>
    </row>
    <row r="331" spans="1:6" x14ac:dyDescent="0.35">
      <c r="A331">
        <v>1991</v>
      </c>
      <c r="B331" t="s">
        <v>59</v>
      </c>
      <c r="C331">
        <v>5398</v>
      </c>
      <c r="D331" t="s">
        <v>577</v>
      </c>
      <c r="E331" s="5">
        <v>70</v>
      </c>
      <c r="F331" s="5">
        <v>38</v>
      </c>
    </row>
    <row r="332" spans="1:6" x14ac:dyDescent="0.35">
      <c r="A332">
        <v>1991</v>
      </c>
      <c r="B332" t="s">
        <v>59</v>
      </c>
      <c r="C332">
        <v>280</v>
      </c>
      <c r="D332" t="s">
        <v>578</v>
      </c>
      <c r="E332" s="5">
        <v>1563</v>
      </c>
      <c r="F332" s="5">
        <v>1558</v>
      </c>
    </row>
    <row r="333" spans="1:6" x14ac:dyDescent="0.35">
      <c r="A333">
        <v>1991</v>
      </c>
      <c r="B333" t="s">
        <v>59</v>
      </c>
      <c r="C333">
        <v>276</v>
      </c>
      <c r="D333" t="s">
        <v>579</v>
      </c>
      <c r="E333" s="5">
        <v>270</v>
      </c>
      <c r="F333" s="5">
        <v>256</v>
      </c>
    </row>
    <row r="334" spans="1:6" x14ac:dyDescent="0.35">
      <c r="A334">
        <v>1991</v>
      </c>
      <c r="B334" t="s">
        <v>59</v>
      </c>
      <c r="C334">
        <v>277</v>
      </c>
      <c r="D334" t="s">
        <v>580</v>
      </c>
      <c r="E334" s="5">
        <v>333</v>
      </c>
      <c r="F334" s="5">
        <v>320</v>
      </c>
    </row>
    <row r="335" spans="1:6" x14ac:dyDescent="0.35">
      <c r="A335">
        <v>1980</v>
      </c>
      <c r="B335" t="s">
        <v>253</v>
      </c>
      <c r="C335">
        <v>1250</v>
      </c>
      <c r="D335" t="s">
        <v>581</v>
      </c>
      <c r="E335" s="5">
        <v>21</v>
      </c>
      <c r="F335" s="5">
        <v>14</v>
      </c>
    </row>
    <row r="336" spans="1:6" x14ac:dyDescent="0.35">
      <c r="A336">
        <v>2019</v>
      </c>
      <c r="B336" t="s">
        <v>258</v>
      </c>
      <c r="C336">
        <v>350</v>
      </c>
      <c r="D336" t="s">
        <v>582</v>
      </c>
      <c r="E336" s="5">
        <v>6</v>
      </c>
      <c r="F336" s="5">
        <v>8</v>
      </c>
    </row>
    <row r="337" spans="1:6" x14ac:dyDescent="0.35">
      <c r="A337">
        <v>2229</v>
      </c>
      <c r="B337" t="s">
        <v>190</v>
      </c>
      <c r="C337">
        <v>3402</v>
      </c>
      <c r="D337" t="s">
        <v>583</v>
      </c>
      <c r="E337" s="5">
        <v>342</v>
      </c>
      <c r="F337" s="5">
        <v>345</v>
      </c>
    </row>
    <row r="338" spans="1:6" x14ac:dyDescent="0.35">
      <c r="A338">
        <v>2043</v>
      </c>
      <c r="B338" t="s">
        <v>77</v>
      </c>
      <c r="C338">
        <v>5251</v>
      </c>
      <c r="D338" t="s">
        <v>584</v>
      </c>
      <c r="E338" s="5">
        <v>319</v>
      </c>
      <c r="F338" s="5">
        <v>331</v>
      </c>
    </row>
    <row r="339" spans="1:6" x14ac:dyDescent="0.35">
      <c r="A339">
        <v>2043</v>
      </c>
      <c r="B339" t="s">
        <v>77</v>
      </c>
      <c r="C339">
        <v>397</v>
      </c>
      <c r="D339" t="s">
        <v>585</v>
      </c>
      <c r="E339" s="5">
        <v>1036</v>
      </c>
      <c r="F339" s="5">
        <v>1013</v>
      </c>
    </row>
    <row r="340" spans="1:6" x14ac:dyDescent="0.35">
      <c r="A340">
        <v>2043</v>
      </c>
      <c r="B340" t="s">
        <v>77</v>
      </c>
      <c r="C340">
        <v>396</v>
      </c>
      <c r="D340" t="s">
        <v>586</v>
      </c>
      <c r="E340" s="5">
        <v>448</v>
      </c>
      <c r="F340" s="5">
        <v>405</v>
      </c>
    </row>
    <row r="341" spans="1:6" x14ac:dyDescent="0.35">
      <c r="A341">
        <v>2043</v>
      </c>
      <c r="B341" t="s">
        <v>77</v>
      </c>
      <c r="C341">
        <v>2043</v>
      </c>
      <c r="D341" t="s">
        <v>77</v>
      </c>
      <c r="E341" s="5">
        <v>77</v>
      </c>
      <c r="F341" s="5">
        <v>65</v>
      </c>
    </row>
    <row r="342" spans="1:6" x14ac:dyDescent="0.35">
      <c r="A342">
        <v>2043</v>
      </c>
      <c r="B342" t="s">
        <v>77</v>
      </c>
      <c r="C342">
        <v>4020</v>
      </c>
      <c r="D342" t="s">
        <v>587</v>
      </c>
      <c r="E342" s="5">
        <v>305</v>
      </c>
      <c r="F342" s="5">
        <v>249</v>
      </c>
    </row>
    <row r="343" spans="1:6" x14ac:dyDescent="0.35">
      <c r="A343">
        <v>2043</v>
      </c>
      <c r="B343" t="s">
        <v>77</v>
      </c>
      <c r="C343">
        <v>390</v>
      </c>
      <c r="D343" t="s">
        <v>588</v>
      </c>
      <c r="E343" s="5">
        <v>460</v>
      </c>
      <c r="F343" s="5">
        <v>374</v>
      </c>
    </row>
    <row r="344" spans="1:6" x14ac:dyDescent="0.35">
      <c r="A344">
        <v>2043</v>
      </c>
      <c r="B344" t="s">
        <v>77</v>
      </c>
      <c r="C344">
        <v>5572</v>
      </c>
      <c r="D344" t="s">
        <v>589</v>
      </c>
      <c r="E344" s="11" t="s">
        <v>295</v>
      </c>
      <c r="F344" s="5">
        <v>29</v>
      </c>
    </row>
    <row r="345" spans="1:6" x14ac:dyDescent="0.35">
      <c r="A345">
        <v>2043</v>
      </c>
      <c r="B345" t="s">
        <v>77</v>
      </c>
      <c r="C345">
        <v>3147</v>
      </c>
      <c r="D345" t="s">
        <v>590</v>
      </c>
      <c r="E345" s="5">
        <v>68</v>
      </c>
      <c r="F345" s="5">
        <v>45</v>
      </c>
    </row>
    <row r="346" spans="1:6" x14ac:dyDescent="0.35">
      <c r="A346">
        <v>2043</v>
      </c>
      <c r="B346" t="s">
        <v>77</v>
      </c>
      <c r="C346">
        <v>393</v>
      </c>
      <c r="D346" t="s">
        <v>591</v>
      </c>
      <c r="E346" s="5">
        <v>238</v>
      </c>
      <c r="F346" s="5">
        <v>237</v>
      </c>
    </row>
    <row r="347" spans="1:6" x14ac:dyDescent="0.35">
      <c r="A347">
        <v>2043</v>
      </c>
      <c r="B347" t="s">
        <v>77</v>
      </c>
      <c r="C347">
        <v>394</v>
      </c>
      <c r="D347" t="s">
        <v>592</v>
      </c>
      <c r="E347" s="5">
        <v>786</v>
      </c>
      <c r="F347" s="5">
        <v>747</v>
      </c>
    </row>
    <row r="348" spans="1:6" x14ac:dyDescent="0.35">
      <c r="A348">
        <v>2043</v>
      </c>
      <c r="B348" t="s">
        <v>77</v>
      </c>
      <c r="C348">
        <v>4378</v>
      </c>
      <c r="D348" t="s">
        <v>593</v>
      </c>
      <c r="E348" s="5">
        <v>56</v>
      </c>
      <c r="F348" s="5">
        <v>151</v>
      </c>
    </row>
    <row r="349" spans="1:6" x14ac:dyDescent="0.35">
      <c r="A349">
        <v>2043</v>
      </c>
      <c r="B349" t="s">
        <v>77</v>
      </c>
      <c r="C349">
        <v>4021</v>
      </c>
      <c r="D349" t="s">
        <v>594</v>
      </c>
      <c r="E349" s="5">
        <v>361</v>
      </c>
      <c r="F349" s="5">
        <v>352</v>
      </c>
    </row>
    <row r="350" spans="1:6" x14ac:dyDescent="0.35">
      <c r="A350">
        <v>2203</v>
      </c>
      <c r="B350" t="s">
        <v>195</v>
      </c>
      <c r="C350">
        <v>3433</v>
      </c>
      <c r="D350" t="s">
        <v>595</v>
      </c>
      <c r="E350" s="5">
        <v>280</v>
      </c>
      <c r="F350" s="5">
        <v>290</v>
      </c>
    </row>
    <row r="351" spans="1:6" x14ac:dyDescent="0.35">
      <c r="A351">
        <v>2217</v>
      </c>
      <c r="B351" t="s">
        <v>186</v>
      </c>
      <c r="C351">
        <v>1083</v>
      </c>
      <c r="D351" t="s">
        <v>596</v>
      </c>
      <c r="E351" s="5">
        <v>177</v>
      </c>
      <c r="F351" s="5">
        <v>184</v>
      </c>
    </row>
    <row r="352" spans="1:6" x14ac:dyDescent="0.35">
      <c r="A352">
        <v>2217</v>
      </c>
      <c r="B352" t="s">
        <v>186</v>
      </c>
      <c r="C352">
        <v>1082</v>
      </c>
      <c r="D352" t="s">
        <v>597</v>
      </c>
      <c r="E352" s="5">
        <v>226</v>
      </c>
      <c r="F352" s="5">
        <v>224</v>
      </c>
    </row>
    <row r="353" spans="1:6" x14ac:dyDescent="0.35">
      <c r="A353">
        <v>1998</v>
      </c>
      <c r="B353" t="s">
        <v>213</v>
      </c>
      <c r="C353">
        <v>302</v>
      </c>
      <c r="D353" t="s">
        <v>598</v>
      </c>
      <c r="E353" s="5">
        <v>236</v>
      </c>
      <c r="F353" s="5">
        <v>226</v>
      </c>
    </row>
    <row r="354" spans="1:6" x14ac:dyDescent="0.35">
      <c r="A354">
        <v>2221</v>
      </c>
      <c r="B354" t="s">
        <v>188</v>
      </c>
      <c r="C354">
        <v>1090</v>
      </c>
      <c r="D354" t="s">
        <v>599</v>
      </c>
      <c r="E354" s="5">
        <v>206</v>
      </c>
      <c r="F354" s="5">
        <v>179</v>
      </c>
    </row>
    <row r="355" spans="1:6" x14ac:dyDescent="0.35">
      <c r="A355">
        <v>2221</v>
      </c>
      <c r="B355" t="s">
        <v>188</v>
      </c>
      <c r="C355">
        <v>1091</v>
      </c>
      <c r="D355" t="s">
        <v>600</v>
      </c>
      <c r="E355" s="5">
        <v>200</v>
      </c>
      <c r="F355" s="5">
        <v>194</v>
      </c>
    </row>
    <row r="356" spans="1:6" x14ac:dyDescent="0.35">
      <c r="A356">
        <v>1930</v>
      </c>
      <c r="B356" t="s">
        <v>82</v>
      </c>
      <c r="C356">
        <v>131</v>
      </c>
      <c r="D356" t="s">
        <v>601</v>
      </c>
      <c r="E356" s="5">
        <v>440</v>
      </c>
      <c r="F356" s="5">
        <v>397</v>
      </c>
    </row>
    <row r="357" spans="1:6" x14ac:dyDescent="0.35">
      <c r="A357">
        <v>1930</v>
      </c>
      <c r="B357" t="s">
        <v>82</v>
      </c>
      <c r="C357">
        <v>135</v>
      </c>
      <c r="D357" t="s">
        <v>602</v>
      </c>
      <c r="E357" s="5">
        <v>465</v>
      </c>
      <c r="F357" s="5">
        <v>493</v>
      </c>
    </row>
    <row r="358" spans="1:6" x14ac:dyDescent="0.35">
      <c r="A358">
        <v>1930</v>
      </c>
      <c r="B358" t="s">
        <v>82</v>
      </c>
      <c r="C358">
        <v>134</v>
      </c>
      <c r="D358" t="s">
        <v>603</v>
      </c>
      <c r="E358" s="5">
        <v>416</v>
      </c>
      <c r="F358" s="5">
        <v>411</v>
      </c>
    </row>
    <row r="359" spans="1:6" x14ac:dyDescent="0.35">
      <c r="A359">
        <v>1930</v>
      </c>
      <c r="B359" t="s">
        <v>82</v>
      </c>
      <c r="C359">
        <v>1930</v>
      </c>
      <c r="D359" t="s">
        <v>82</v>
      </c>
      <c r="E359" s="5">
        <v>17</v>
      </c>
      <c r="F359" s="5">
        <v>15</v>
      </c>
    </row>
    <row r="360" spans="1:6" x14ac:dyDescent="0.35">
      <c r="A360">
        <v>1930</v>
      </c>
      <c r="B360" t="s">
        <v>82</v>
      </c>
      <c r="C360">
        <v>132</v>
      </c>
      <c r="D360" t="s">
        <v>604</v>
      </c>
      <c r="E360" s="5">
        <v>399</v>
      </c>
      <c r="F360" s="5">
        <v>434</v>
      </c>
    </row>
    <row r="361" spans="1:6" x14ac:dyDescent="0.35">
      <c r="A361">
        <v>1930</v>
      </c>
      <c r="B361" t="s">
        <v>82</v>
      </c>
      <c r="C361">
        <v>4760</v>
      </c>
      <c r="D361" t="s">
        <v>605</v>
      </c>
      <c r="E361" s="5">
        <v>52</v>
      </c>
      <c r="F361" s="11" t="s">
        <v>298</v>
      </c>
    </row>
    <row r="362" spans="1:6" x14ac:dyDescent="0.35">
      <c r="A362">
        <v>1930</v>
      </c>
      <c r="B362" t="s">
        <v>82</v>
      </c>
      <c r="C362">
        <v>4670</v>
      </c>
      <c r="D362" t="s">
        <v>606</v>
      </c>
      <c r="E362" s="5">
        <v>1138</v>
      </c>
      <c r="F362" s="5">
        <v>1434</v>
      </c>
    </row>
    <row r="363" spans="1:6" x14ac:dyDescent="0.35">
      <c r="A363">
        <v>2082</v>
      </c>
      <c r="B363" t="s">
        <v>32</v>
      </c>
      <c r="C363">
        <v>503</v>
      </c>
      <c r="D363" t="s">
        <v>505</v>
      </c>
      <c r="E363" s="5">
        <v>475</v>
      </c>
      <c r="F363" s="5">
        <v>427</v>
      </c>
    </row>
    <row r="364" spans="1:6" x14ac:dyDescent="0.35">
      <c r="A364">
        <v>2082</v>
      </c>
      <c r="B364" t="s">
        <v>32</v>
      </c>
      <c r="C364">
        <v>4554</v>
      </c>
      <c r="D364" t="s">
        <v>607</v>
      </c>
      <c r="E364" s="5">
        <v>443</v>
      </c>
      <c r="F364" s="5">
        <v>443</v>
      </c>
    </row>
    <row r="365" spans="1:6" x14ac:dyDescent="0.35">
      <c r="A365">
        <v>2082</v>
      </c>
      <c r="B365" t="s">
        <v>32</v>
      </c>
      <c r="C365">
        <v>504</v>
      </c>
      <c r="D365" t="s">
        <v>608</v>
      </c>
      <c r="E365" s="5">
        <v>440</v>
      </c>
      <c r="F365" s="5">
        <v>444</v>
      </c>
    </row>
    <row r="366" spans="1:6" x14ac:dyDescent="0.35">
      <c r="A366">
        <v>2082</v>
      </c>
      <c r="B366" t="s">
        <v>32</v>
      </c>
      <c r="C366">
        <v>4717</v>
      </c>
      <c r="D366" t="s">
        <v>411</v>
      </c>
      <c r="E366" s="5">
        <v>13</v>
      </c>
      <c r="F366" s="5">
        <v>17</v>
      </c>
    </row>
    <row r="367" spans="1:6" x14ac:dyDescent="0.35">
      <c r="A367">
        <v>2082</v>
      </c>
      <c r="B367" t="s">
        <v>32</v>
      </c>
      <c r="C367">
        <v>1241</v>
      </c>
      <c r="D367" t="s">
        <v>609</v>
      </c>
      <c r="E367" s="5">
        <v>450</v>
      </c>
      <c r="F367" s="5">
        <v>462</v>
      </c>
    </row>
    <row r="368" spans="1:6" x14ac:dyDescent="0.35">
      <c r="A368">
        <v>2082</v>
      </c>
      <c r="B368" t="s">
        <v>32</v>
      </c>
      <c r="C368">
        <v>506</v>
      </c>
      <c r="D368" t="s">
        <v>610</v>
      </c>
      <c r="E368" s="5">
        <v>528</v>
      </c>
      <c r="F368" s="5">
        <v>482</v>
      </c>
    </row>
    <row r="369" spans="1:6" x14ac:dyDescent="0.35">
      <c r="A369">
        <v>2082</v>
      </c>
      <c r="B369" t="s">
        <v>32</v>
      </c>
      <c r="C369">
        <v>4739</v>
      </c>
      <c r="D369" t="s">
        <v>611</v>
      </c>
      <c r="E369" s="5">
        <v>361</v>
      </c>
      <c r="F369" s="5">
        <v>324</v>
      </c>
    </row>
    <row r="370" spans="1:6" x14ac:dyDescent="0.35">
      <c r="A370">
        <v>2082</v>
      </c>
      <c r="B370" t="s">
        <v>32</v>
      </c>
      <c r="C370">
        <v>4146</v>
      </c>
      <c r="D370" t="s">
        <v>612</v>
      </c>
      <c r="E370" s="5">
        <v>428</v>
      </c>
      <c r="F370" s="5">
        <v>393</v>
      </c>
    </row>
    <row r="371" spans="1:6" x14ac:dyDescent="0.35">
      <c r="A371">
        <v>2082</v>
      </c>
      <c r="B371" t="s">
        <v>32</v>
      </c>
      <c r="C371">
        <v>1240</v>
      </c>
      <c r="D371" t="s">
        <v>613</v>
      </c>
      <c r="E371" s="5">
        <v>353</v>
      </c>
      <c r="F371" s="5">
        <v>347</v>
      </c>
    </row>
    <row r="372" spans="1:6" x14ac:dyDescent="0.35">
      <c r="A372">
        <v>2082</v>
      </c>
      <c r="B372" t="s">
        <v>32</v>
      </c>
      <c r="C372">
        <v>5408</v>
      </c>
      <c r="D372" t="s">
        <v>614</v>
      </c>
      <c r="E372" s="5">
        <v>73</v>
      </c>
      <c r="F372" s="5">
        <v>88</v>
      </c>
    </row>
    <row r="373" spans="1:6" x14ac:dyDescent="0.35">
      <c r="A373">
        <v>2082</v>
      </c>
      <c r="B373" t="s">
        <v>32</v>
      </c>
      <c r="C373">
        <v>540</v>
      </c>
      <c r="D373" t="s">
        <v>615</v>
      </c>
      <c r="E373" s="5">
        <v>1090</v>
      </c>
      <c r="F373" s="5">
        <v>1116</v>
      </c>
    </row>
    <row r="374" spans="1:6" x14ac:dyDescent="0.35">
      <c r="A374">
        <v>2082</v>
      </c>
      <c r="B374" t="s">
        <v>32</v>
      </c>
      <c r="C374">
        <v>507</v>
      </c>
      <c r="D374" t="s">
        <v>616</v>
      </c>
      <c r="E374" s="5">
        <v>223</v>
      </c>
      <c r="F374" s="5">
        <v>220</v>
      </c>
    </row>
    <row r="375" spans="1:6" x14ac:dyDescent="0.35">
      <c r="A375">
        <v>2082</v>
      </c>
      <c r="B375" t="s">
        <v>32</v>
      </c>
      <c r="C375">
        <v>1242</v>
      </c>
      <c r="D375" t="s">
        <v>617</v>
      </c>
      <c r="E375" s="5">
        <v>142</v>
      </c>
      <c r="F375" s="11" t="s">
        <v>358</v>
      </c>
    </row>
    <row r="376" spans="1:6" x14ac:dyDescent="0.35">
      <c r="A376">
        <v>2082</v>
      </c>
      <c r="B376" t="s">
        <v>32</v>
      </c>
      <c r="C376">
        <v>1774</v>
      </c>
      <c r="D376" t="s">
        <v>618</v>
      </c>
      <c r="E376" s="5">
        <v>379</v>
      </c>
      <c r="F376" s="5">
        <v>374</v>
      </c>
    </row>
    <row r="377" spans="1:6" x14ac:dyDescent="0.35">
      <c r="A377">
        <v>2082</v>
      </c>
      <c r="B377" t="s">
        <v>32</v>
      </c>
      <c r="C377">
        <v>510</v>
      </c>
      <c r="D377" t="s">
        <v>619</v>
      </c>
      <c r="E377" s="5">
        <v>303</v>
      </c>
      <c r="F377" s="5">
        <v>264</v>
      </c>
    </row>
    <row r="378" spans="1:6" x14ac:dyDescent="0.35">
      <c r="A378">
        <v>2082</v>
      </c>
      <c r="B378" t="s">
        <v>32</v>
      </c>
      <c r="C378">
        <v>537</v>
      </c>
      <c r="D378" t="s">
        <v>620</v>
      </c>
      <c r="E378" s="5">
        <v>99</v>
      </c>
      <c r="F378" s="5">
        <v>76</v>
      </c>
    </row>
    <row r="379" spans="1:6" x14ac:dyDescent="0.35">
      <c r="A379">
        <v>2082</v>
      </c>
      <c r="B379" t="s">
        <v>32</v>
      </c>
      <c r="C379">
        <v>2082</v>
      </c>
      <c r="D379" t="s">
        <v>32</v>
      </c>
      <c r="E379" s="5">
        <v>150</v>
      </c>
      <c r="F379" s="5">
        <v>181</v>
      </c>
    </row>
    <row r="380" spans="1:6" x14ac:dyDescent="0.35">
      <c r="A380">
        <v>2082</v>
      </c>
      <c r="B380" t="s">
        <v>32</v>
      </c>
      <c r="C380">
        <v>1339</v>
      </c>
      <c r="D380" t="s">
        <v>621</v>
      </c>
      <c r="E380" s="5">
        <v>153</v>
      </c>
      <c r="F380" s="5">
        <v>123</v>
      </c>
    </row>
    <row r="381" spans="1:6" x14ac:dyDescent="0.35">
      <c r="A381">
        <v>2082</v>
      </c>
      <c r="B381" t="s">
        <v>32</v>
      </c>
      <c r="C381">
        <v>513</v>
      </c>
      <c r="D381" t="s">
        <v>622</v>
      </c>
      <c r="E381" s="5">
        <v>559</v>
      </c>
      <c r="F381" s="5">
        <v>511</v>
      </c>
    </row>
    <row r="382" spans="1:6" x14ac:dyDescent="0.35">
      <c r="A382">
        <v>2082</v>
      </c>
      <c r="B382" t="s">
        <v>32</v>
      </c>
      <c r="C382">
        <v>4157</v>
      </c>
      <c r="D382" t="s">
        <v>623</v>
      </c>
      <c r="E382" s="5">
        <v>531</v>
      </c>
      <c r="F382" s="5">
        <v>486</v>
      </c>
    </row>
    <row r="383" spans="1:6" x14ac:dyDescent="0.35">
      <c r="A383">
        <v>2082</v>
      </c>
      <c r="B383" t="s">
        <v>32</v>
      </c>
      <c r="C383">
        <v>515</v>
      </c>
      <c r="D383" t="s">
        <v>624</v>
      </c>
      <c r="E383" s="5">
        <v>508</v>
      </c>
      <c r="F383" s="5">
        <v>487</v>
      </c>
    </row>
    <row r="384" spans="1:6" x14ac:dyDescent="0.35">
      <c r="A384">
        <v>2082</v>
      </c>
      <c r="B384" t="s">
        <v>32</v>
      </c>
      <c r="C384">
        <v>1792</v>
      </c>
      <c r="D384" t="s">
        <v>416</v>
      </c>
      <c r="E384" s="5">
        <v>1</v>
      </c>
      <c r="F384" s="5">
        <v>1</v>
      </c>
    </row>
    <row r="385" spans="1:6" x14ac:dyDescent="0.35">
      <c r="A385">
        <v>2082</v>
      </c>
      <c r="B385" t="s">
        <v>32</v>
      </c>
      <c r="C385">
        <v>518</v>
      </c>
      <c r="D385" t="s">
        <v>625</v>
      </c>
      <c r="E385" s="5">
        <v>455</v>
      </c>
      <c r="F385" s="5">
        <v>440</v>
      </c>
    </row>
    <row r="386" spans="1:6" x14ac:dyDescent="0.35">
      <c r="A386">
        <v>2082</v>
      </c>
      <c r="B386" t="s">
        <v>32</v>
      </c>
      <c r="C386">
        <v>519</v>
      </c>
      <c r="D386" t="s">
        <v>626</v>
      </c>
      <c r="E386" s="5">
        <v>370</v>
      </c>
      <c r="F386" s="5">
        <v>370</v>
      </c>
    </row>
    <row r="387" spans="1:6" x14ac:dyDescent="0.35">
      <c r="A387">
        <v>2082</v>
      </c>
      <c r="B387" t="s">
        <v>32</v>
      </c>
      <c r="C387">
        <v>3545</v>
      </c>
      <c r="D387" t="s">
        <v>418</v>
      </c>
      <c r="E387" s="5">
        <v>4</v>
      </c>
      <c r="F387" s="5">
        <v>3</v>
      </c>
    </row>
    <row r="388" spans="1:6" x14ac:dyDescent="0.35">
      <c r="A388">
        <v>2082</v>
      </c>
      <c r="B388" t="s">
        <v>32</v>
      </c>
      <c r="C388">
        <v>1532</v>
      </c>
      <c r="D388" t="s">
        <v>419</v>
      </c>
      <c r="E388" s="5">
        <v>9</v>
      </c>
      <c r="F388" s="5">
        <v>7</v>
      </c>
    </row>
    <row r="389" spans="1:6" x14ac:dyDescent="0.35">
      <c r="A389">
        <v>2082</v>
      </c>
      <c r="B389" t="s">
        <v>32</v>
      </c>
      <c r="C389">
        <v>520</v>
      </c>
      <c r="D389" t="s">
        <v>627</v>
      </c>
      <c r="E389" s="5">
        <v>432</v>
      </c>
      <c r="F389" s="5">
        <v>409</v>
      </c>
    </row>
    <row r="390" spans="1:6" x14ac:dyDescent="0.35">
      <c r="A390">
        <v>2082</v>
      </c>
      <c r="B390" t="s">
        <v>32</v>
      </c>
      <c r="C390">
        <v>522</v>
      </c>
      <c r="D390" t="s">
        <v>628</v>
      </c>
      <c r="E390" s="5">
        <v>320</v>
      </c>
      <c r="F390" s="5">
        <v>302</v>
      </c>
    </row>
    <row r="391" spans="1:6" x14ac:dyDescent="0.35">
      <c r="A391">
        <v>2082</v>
      </c>
      <c r="B391" t="s">
        <v>32</v>
      </c>
      <c r="C391">
        <v>524</v>
      </c>
      <c r="D391" t="s">
        <v>629</v>
      </c>
      <c r="E391" s="5">
        <v>579</v>
      </c>
      <c r="F391" s="5">
        <v>591</v>
      </c>
    </row>
    <row r="392" spans="1:6" x14ac:dyDescent="0.35">
      <c r="A392">
        <v>2082</v>
      </c>
      <c r="B392" t="s">
        <v>32</v>
      </c>
      <c r="C392">
        <v>4041</v>
      </c>
      <c r="D392" t="s">
        <v>630</v>
      </c>
      <c r="E392" s="5">
        <v>102</v>
      </c>
      <c r="F392" s="5">
        <v>115</v>
      </c>
    </row>
    <row r="393" spans="1:6" x14ac:dyDescent="0.35">
      <c r="A393">
        <v>2082</v>
      </c>
      <c r="B393" t="s">
        <v>32</v>
      </c>
      <c r="C393">
        <v>1786</v>
      </c>
      <c r="D393" t="s">
        <v>631</v>
      </c>
      <c r="E393" s="5">
        <v>14</v>
      </c>
      <c r="F393" s="5">
        <v>5</v>
      </c>
    </row>
    <row r="394" spans="1:6" x14ac:dyDescent="0.35">
      <c r="A394">
        <v>2082</v>
      </c>
      <c r="B394" t="s">
        <v>32</v>
      </c>
      <c r="C394">
        <v>536</v>
      </c>
      <c r="D394" t="s">
        <v>632</v>
      </c>
      <c r="E394" s="5">
        <v>1025</v>
      </c>
      <c r="F394" s="5">
        <v>1005</v>
      </c>
    </row>
    <row r="395" spans="1:6" x14ac:dyDescent="0.35">
      <c r="A395">
        <v>2082</v>
      </c>
      <c r="B395" t="s">
        <v>32</v>
      </c>
      <c r="C395">
        <v>3760</v>
      </c>
      <c r="D395" t="s">
        <v>633</v>
      </c>
      <c r="E395" s="5">
        <v>13</v>
      </c>
      <c r="F395" s="5">
        <v>8</v>
      </c>
    </row>
    <row r="396" spans="1:6" x14ac:dyDescent="0.35">
      <c r="A396">
        <v>2082</v>
      </c>
      <c r="B396" t="s">
        <v>32</v>
      </c>
      <c r="C396">
        <v>3233</v>
      </c>
      <c r="D396" t="s">
        <v>634</v>
      </c>
      <c r="E396" s="5">
        <v>247</v>
      </c>
      <c r="F396" s="5">
        <v>241</v>
      </c>
    </row>
    <row r="397" spans="1:6" x14ac:dyDescent="0.35">
      <c r="A397">
        <v>2082</v>
      </c>
      <c r="B397" t="s">
        <v>32</v>
      </c>
      <c r="C397">
        <v>4811</v>
      </c>
      <c r="D397" t="s">
        <v>635</v>
      </c>
      <c r="E397" s="5">
        <v>6</v>
      </c>
      <c r="F397" s="5">
        <v>9</v>
      </c>
    </row>
    <row r="398" spans="1:6" x14ac:dyDescent="0.35">
      <c r="A398">
        <v>2082</v>
      </c>
      <c r="B398" t="s">
        <v>32</v>
      </c>
      <c r="C398">
        <v>525</v>
      </c>
      <c r="D398" t="s">
        <v>636</v>
      </c>
      <c r="E398" s="5">
        <v>424</v>
      </c>
      <c r="F398" s="5">
        <v>381</v>
      </c>
    </row>
    <row r="399" spans="1:6" x14ac:dyDescent="0.35">
      <c r="A399">
        <v>2082</v>
      </c>
      <c r="B399" t="s">
        <v>32</v>
      </c>
      <c r="C399">
        <v>526</v>
      </c>
      <c r="D399" t="s">
        <v>637</v>
      </c>
      <c r="E399" s="5">
        <v>595</v>
      </c>
      <c r="F399" s="5">
        <v>570</v>
      </c>
    </row>
    <row r="400" spans="1:6" x14ac:dyDescent="0.35">
      <c r="A400">
        <v>2082</v>
      </c>
      <c r="B400" t="s">
        <v>32</v>
      </c>
      <c r="C400">
        <v>1789</v>
      </c>
      <c r="D400" t="s">
        <v>423</v>
      </c>
      <c r="E400" s="5">
        <v>4</v>
      </c>
      <c r="F400" s="5">
        <v>5</v>
      </c>
    </row>
    <row r="401" spans="1:6" x14ac:dyDescent="0.35">
      <c r="A401">
        <v>2082</v>
      </c>
      <c r="B401" t="s">
        <v>32</v>
      </c>
      <c r="C401">
        <v>538</v>
      </c>
      <c r="D401" t="s">
        <v>638</v>
      </c>
      <c r="E401" s="5">
        <v>1418</v>
      </c>
      <c r="F401" s="5">
        <v>1427</v>
      </c>
    </row>
    <row r="402" spans="1:6" x14ac:dyDescent="0.35">
      <c r="A402">
        <v>2082</v>
      </c>
      <c r="B402" t="s">
        <v>32</v>
      </c>
      <c r="C402">
        <v>539</v>
      </c>
      <c r="D402" t="s">
        <v>639</v>
      </c>
      <c r="E402" s="5">
        <v>1531</v>
      </c>
      <c r="F402" s="5">
        <v>1538</v>
      </c>
    </row>
    <row r="403" spans="1:6" x14ac:dyDescent="0.35">
      <c r="A403">
        <v>2082</v>
      </c>
      <c r="B403" t="s">
        <v>32</v>
      </c>
      <c r="C403">
        <v>528</v>
      </c>
      <c r="D403" t="s">
        <v>640</v>
      </c>
      <c r="E403" s="5">
        <v>407</v>
      </c>
      <c r="F403" s="5">
        <v>411</v>
      </c>
    </row>
    <row r="404" spans="1:6" x14ac:dyDescent="0.35">
      <c r="A404">
        <v>2082</v>
      </c>
      <c r="B404" t="s">
        <v>32</v>
      </c>
      <c r="C404">
        <v>529</v>
      </c>
      <c r="D404" t="s">
        <v>641</v>
      </c>
      <c r="E404" s="5">
        <v>302</v>
      </c>
      <c r="F404" s="5">
        <v>323</v>
      </c>
    </row>
    <row r="405" spans="1:6" x14ac:dyDescent="0.35">
      <c r="A405">
        <v>2082</v>
      </c>
      <c r="B405" t="s">
        <v>32</v>
      </c>
      <c r="C405">
        <v>2316</v>
      </c>
      <c r="D405" t="s">
        <v>642</v>
      </c>
      <c r="E405" s="5">
        <v>9</v>
      </c>
      <c r="F405" s="5">
        <v>4</v>
      </c>
    </row>
    <row r="406" spans="1:6" x14ac:dyDescent="0.35">
      <c r="A406">
        <v>2082</v>
      </c>
      <c r="B406" t="s">
        <v>32</v>
      </c>
      <c r="C406">
        <v>530</v>
      </c>
      <c r="D406" t="s">
        <v>643</v>
      </c>
      <c r="E406" s="5">
        <v>224</v>
      </c>
      <c r="F406" s="5">
        <v>202</v>
      </c>
    </row>
    <row r="407" spans="1:6" x14ac:dyDescent="0.35">
      <c r="A407">
        <v>2082</v>
      </c>
      <c r="B407" t="s">
        <v>32</v>
      </c>
      <c r="C407">
        <v>1861</v>
      </c>
      <c r="D407" t="s">
        <v>644</v>
      </c>
      <c r="E407" s="5">
        <v>43</v>
      </c>
      <c r="F407" s="5">
        <v>35</v>
      </c>
    </row>
    <row r="408" spans="1:6" x14ac:dyDescent="0.35">
      <c r="A408">
        <v>2082</v>
      </c>
      <c r="B408" t="s">
        <v>32</v>
      </c>
      <c r="C408">
        <v>3229</v>
      </c>
      <c r="D408" t="s">
        <v>645</v>
      </c>
      <c r="E408" s="5">
        <v>220</v>
      </c>
      <c r="F408" s="5">
        <v>226</v>
      </c>
    </row>
    <row r="409" spans="1:6" x14ac:dyDescent="0.35">
      <c r="A409">
        <v>2082</v>
      </c>
      <c r="B409" t="s">
        <v>32</v>
      </c>
      <c r="C409">
        <v>1545</v>
      </c>
      <c r="D409" t="s">
        <v>425</v>
      </c>
      <c r="E409" s="5">
        <v>27</v>
      </c>
      <c r="F409" s="5">
        <v>18</v>
      </c>
    </row>
    <row r="410" spans="1:6" x14ac:dyDescent="0.35">
      <c r="A410">
        <v>2082</v>
      </c>
      <c r="B410" t="s">
        <v>32</v>
      </c>
      <c r="C410">
        <v>534</v>
      </c>
      <c r="D410" t="s">
        <v>646</v>
      </c>
      <c r="E410" s="5">
        <v>521</v>
      </c>
      <c r="F410" s="5">
        <v>469</v>
      </c>
    </row>
    <row r="411" spans="1:6" x14ac:dyDescent="0.35">
      <c r="A411">
        <v>2082</v>
      </c>
      <c r="B411" t="s">
        <v>32</v>
      </c>
      <c r="C411">
        <v>1259</v>
      </c>
      <c r="D411" t="s">
        <v>647</v>
      </c>
      <c r="E411" s="5">
        <v>307</v>
      </c>
      <c r="F411" s="5">
        <v>291</v>
      </c>
    </row>
    <row r="412" spans="1:6" x14ac:dyDescent="0.35">
      <c r="A412">
        <v>2193</v>
      </c>
      <c r="B412" t="s">
        <v>226</v>
      </c>
      <c r="C412">
        <v>1005</v>
      </c>
      <c r="D412" t="s">
        <v>648</v>
      </c>
      <c r="E412" s="5">
        <v>115</v>
      </c>
      <c r="F412" s="5">
        <v>109</v>
      </c>
    </row>
    <row r="413" spans="1:6" x14ac:dyDescent="0.35">
      <c r="A413">
        <v>2193</v>
      </c>
      <c r="B413" t="s">
        <v>226</v>
      </c>
      <c r="C413">
        <v>1006</v>
      </c>
      <c r="D413" t="s">
        <v>649</v>
      </c>
      <c r="E413" s="5">
        <v>75</v>
      </c>
      <c r="F413" s="5">
        <v>61</v>
      </c>
    </row>
    <row r="414" spans="1:6" x14ac:dyDescent="0.35">
      <c r="A414">
        <v>2084</v>
      </c>
      <c r="B414" t="s">
        <v>125</v>
      </c>
      <c r="C414">
        <v>4717</v>
      </c>
      <c r="D414" t="s">
        <v>411</v>
      </c>
      <c r="E414" s="5">
        <v>4</v>
      </c>
      <c r="F414" s="5">
        <v>6</v>
      </c>
    </row>
    <row r="415" spans="1:6" x14ac:dyDescent="0.35">
      <c r="A415">
        <v>2084</v>
      </c>
      <c r="B415" t="s">
        <v>125</v>
      </c>
      <c r="C415">
        <v>563</v>
      </c>
      <c r="D415" t="s">
        <v>650</v>
      </c>
      <c r="E415" s="5">
        <v>284</v>
      </c>
      <c r="F415" s="5">
        <v>274</v>
      </c>
    </row>
    <row r="416" spans="1:6" x14ac:dyDescent="0.35">
      <c r="A416">
        <v>2084</v>
      </c>
      <c r="B416" t="s">
        <v>125</v>
      </c>
      <c r="C416">
        <v>567</v>
      </c>
      <c r="D416" t="s">
        <v>651</v>
      </c>
      <c r="E416" s="5">
        <v>397</v>
      </c>
      <c r="F416" s="5">
        <v>396</v>
      </c>
    </row>
    <row r="417" spans="1:6" x14ac:dyDescent="0.35">
      <c r="A417">
        <v>2084</v>
      </c>
      <c r="B417" t="s">
        <v>125</v>
      </c>
      <c r="C417">
        <v>564</v>
      </c>
      <c r="D417" t="s">
        <v>652</v>
      </c>
      <c r="E417" s="5">
        <v>375</v>
      </c>
      <c r="F417" s="5">
        <v>338</v>
      </c>
    </row>
    <row r="418" spans="1:6" x14ac:dyDescent="0.35">
      <c r="A418">
        <v>2084</v>
      </c>
      <c r="B418" t="s">
        <v>125</v>
      </c>
      <c r="C418">
        <v>1792</v>
      </c>
      <c r="D418" t="s">
        <v>416</v>
      </c>
      <c r="E418" s="5">
        <v>1</v>
      </c>
      <c r="F418" s="5">
        <v>1</v>
      </c>
    </row>
    <row r="419" spans="1:6" x14ac:dyDescent="0.35">
      <c r="A419">
        <v>2084</v>
      </c>
      <c r="B419" t="s">
        <v>125</v>
      </c>
      <c r="C419">
        <v>3545</v>
      </c>
      <c r="D419" t="s">
        <v>418</v>
      </c>
      <c r="E419" s="5">
        <v>1</v>
      </c>
      <c r="F419" s="11" t="s">
        <v>298</v>
      </c>
    </row>
    <row r="420" spans="1:6" x14ac:dyDescent="0.35">
      <c r="A420">
        <v>2084</v>
      </c>
      <c r="B420" t="s">
        <v>125</v>
      </c>
      <c r="C420">
        <v>566</v>
      </c>
      <c r="D420" t="s">
        <v>653</v>
      </c>
      <c r="E420" s="5">
        <v>365</v>
      </c>
      <c r="F420" s="5">
        <v>343</v>
      </c>
    </row>
    <row r="421" spans="1:6" x14ac:dyDescent="0.35">
      <c r="A421">
        <v>2084</v>
      </c>
      <c r="B421" t="s">
        <v>125</v>
      </c>
      <c r="C421">
        <v>1545</v>
      </c>
      <c r="D421" t="s">
        <v>425</v>
      </c>
      <c r="E421" s="5">
        <v>1</v>
      </c>
      <c r="F421" s="5">
        <v>1</v>
      </c>
    </row>
    <row r="422" spans="1:6" x14ac:dyDescent="0.35">
      <c r="A422">
        <v>2084</v>
      </c>
      <c r="B422" t="s">
        <v>125</v>
      </c>
      <c r="C422">
        <v>4045</v>
      </c>
      <c r="D422" t="s">
        <v>654</v>
      </c>
      <c r="E422" s="5">
        <v>83</v>
      </c>
      <c r="F422" s="5">
        <v>57</v>
      </c>
    </row>
    <row r="423" spans="1:6" x14ac:dyDescent="0.35">
      <c r="A423">
        <v>2241</v>
      </c>
      <c r="B423" t="s">
        <v>54</v>
      </c>
      <c r="C423">
        <v>1128</v>
      </c>
      <c r="D423" t="s">
        <v>655</v>
      </c>
      <c r="E423" s="5">
        <v>367</v>
      </c>
      <c r="F423" s="5">
        <v>357</v>
      </c>
    </row>
    <row r="424" spans="1:6" x14ac:dyDescent="0.35">
      <c r="A424">
        <v>2241</v>
      </c>
      <c r="B424" t="s">
        <v>54</v>
      </c>
      <c r="C424">
        <v>1884</v>
      </c>
      <c r="D424" t="s">
        <v>656</v>
      </c>
      <c r="E424" s="5">
        <v>0</v>
      </c>
      <c r="F424" s="5">
        <v>13</v>
      </c>
    </row>
    <row r="425" spans="1:6" x14ac:dyDescent="0.35">
      <c r="A425">
        <v>2241</v>
      </c>
      <c r="B425" t="s">
        <v>54</v>
      </c>
      <c r="C425">
        <v>1129</v>
      </c>
      <c r="D425" t="s">
        <v>657</v>
      </c>
      <c r="E425" s="5">
        <v>250</v>
      </c>
      <c r="F425" s="5">
        <v>222</v>
      </c>
    </row>
    <row r="426" spans="1:6" x14ac:dyDescent="0.35">
      <c r="A426">
        <v>2241</v>
      </c>
      <c r="B426" t="s">
        <v>54</v>
      </c>
      <c r="C426">
        <v>1130</v>
      </c>
      <c r="D426" t="s">
        <v>658</v>
      </c>
      <c r="E426" s="5">
        <v>405</v>
      </c>
      <c r="F426" s="5">
        <v>409</v>
      </c>
    </row>
    <row r="427" spans="1:6" x14ac:dyDescent="0.35">
      <c r="A427">
        <v>2241</v>
      </c>
      <c r="B427" t="s">
        <v>54</v>
      </c>
      <c r="C427">
        <v>3986</v>
      </c>
      <c r="D427" t="s">
        <v>659</v>
      </c>
      <c r="E427" s="5">
        <v>239</v>
      </c>
      <c r="F427" s="5">
        <v>226</v>
      </c>
    </row>
    <row r="428" spans="1:6" x14ac:dyDescent="0.35">
      <c r="A428">
        <v>2241</v>
      </c>
      <c r="B428" t="s">
        <v>54</v>
      </c>
      <c r="C428">
        <v>4595</v>
      </c>
      <c r="D428" t="s">
        <v>660</v>
      </c>
      <c r="E428" s="5">
        <v>203</v>
      </c>
      <c r="F428" s="5">
        <v>203</v>
      </c>
    </row>
    <row r="429" spans="1:6" x14ac:dyDescent="0.35">
      <c r="A429">
        <v>2241</v>
      </c>
      <c r="B429" t="s">
        <v>54</v>
      </c>
      <c r="C429">
        <v>1134</v>
      </c>
      <c r="D429" t="s">
        <v>661</v>
      </c>
      <c r="E429" s="5">
        <v>1915</v>
      </c>
      <c r="F429" s="5">
        <v>1884</v>
      </c>
    </row>
    <row r="430" spans="1:6" x14ac:dyDescent="0.35">
      <c r="A430">
        <v>2241</v>
      </c>
      <c r="B430" t="s">
        <v>54</v>
      </c>
      <c r="C430">
        <v>2241</v>
      </c>
      <c r="D430" t="s">
        <v>54</v>
      </c>
      <c r="E430" s="5">
        <v>36</v>
      </c>
      <c r="F430" s="5">
        <v>1</v>
      </c>
    </row>
    <row r="431" spans="1:6" x14ac:dyDescent="0.35">
      <c r="A431">
        <v>2241</v>
      </c>
      <c r="B431" t="s">
        <v>54</v>
      </c>
      <c r="C431">
        <v>1132</v>
      </c>
      <c r="D431" t="s">
        <v>662</v>
      </c>
      <c r="E431" s="5">
        <v>490</v>
      </c>
      <c r="F431" s="5">
        <v>433</v>
      </c>
    </row>
    <row r="432" spans="1:6" x14ac:dyDescent="0.35">
      <c r="A432">
        <v>2241</v>
      </c>
      <c r="B432" t="s">
        <v>54</v>
      </c>
      <c r="C432">
        <v>1133</v>
      </c>
      <c r="D432" t="s">
        <v>663</v>
      </c>
      <c r="E432" s="5">
        <v>457</v>
      </c>
      <c r="F432" s="5">
        <v>411</v>
      </c>
    </row>
    <row r="433" spans="1:6" x14ac:dyDescent="0.35">
      <c r="A433">
        <v>2241</v>
      </c>
      <c r="B433" t="s">
        <v>54</v>
      </c>
      <c r="C433">
        <v>1126</v>
      </c>
      <c r="D433" t="s">
        <v>664</v>
      </c>
      <c r="E433" s="5">
        <v>887</v>
      </c>
      <c r="F433" s="5">
        <v>859</v>
      </c>
    </row>
    <row r="434" spans="1:6" x14ac:dyDescent="0.35">
      <c r="A434">
        <v>2241</v>
      </c>
      <c r="B434" t="s">
        <v>54</v>
      </c>
      <c r="C434">
        <v>2376</v>
      </c>
      <c r="D434" t="s">
        <v>665</v>
      </c>
      <c r="E434" s="5">
        <v>44</v>
      </c>
      <c r="F434" s="5">
        <v>45</v>
      </c>
    </row>
    <row r="435" spans="1:6" x14ac:dyDescent="0.35">
      <c r="A435">
        <v>2241</v>
      </c>
      <c r="B435" t="s">
        <v>54</v>
      </c>
      <c r="C435">
        <v>1127</v>
      </c>
      <c r="D435" t="s">
        <v>666</v>
      </c>
      <c r="E435" s="5">
        <v>782</v>
      </c>
      <c r="F435" s="5">
        <v>684</v>
      </c>
    </row>
    <row r="436" spans="1:6" x14ac:dyDescent="0.35">
      <c r="A436">
        <v>2248</v>
      </c>
      <c r="B436" t="s">
        <v>133</v>
      </c>
      <c r="C436">
        <v>1205</v>
      </c>
      <c r="D436" t="s">
        <v>667</v>
      </c>
      <c r="E436" s="5">
        <v>1021</v>
      </c>
      <c r="F436" s="5">
        <v>1317</v>
      </c>
    </row>
    <row r="437" spans="1:6" x14ac:dyDescent="0.35">
      <c r="A437">
        <v>2020</v>
      </c>
      <c r="B437" t="s">
        <v>257</v>
      </c>
      <c r="C437">
        <v>351</v>
      </c>
      <c r="D437" t="s">
        <v>668</v>
      </c>
      <c r="E437" s="5">
        <v>3</v>
      </c>
      <c r="F437" s="5">
        <v>9</v>
      </c>
    </row>
    <row r="438" spans="1:6" x14ac:dyDescent="0.35">
      <c r="A438">
        <v>2245</v>
      </c>
      <c r="B438" t="s">
        <v>176</v>
      </c>
      <c r="C438">
        <v>1194</v>
      </c>
      <c r="D438" t="s">
        <v>669</v>
      </c>
      <c r="E438" s="5">
        <v>267</v>
      </c>
      <c r="F438" s="5">
        <v>235</v>
      </c>
    </row>
    <row r="439" spans="1:6" x14ac:dyDescent="0.35">
      <c r="A439">
        <v>2245</v>
      </c>
      <c r="B439" t="s">
        <v>176</v>
      </c>
      <c r="C439">
        <v>1195</v>
      </c>
      <c r="D439" t="s">
        <v>670</v>
      </c>
      <c r="E439" s="5">
        <v>282</v>
      </c>
      <c r="F439" s="5">
        <v>273</v>
      </c>
    </row>
    <row r="440" spans="1:6" x14ac:dyDescent="0.35">
      <c r="A440">
        <v>2245</v>
      </c>
      <c r="B440" t="s">
        <v>176</v>
      </c>
      <c r="C440">
        <v>2245</v>
      </c>
      <c r="D440" t="s">
        <v>176</v>
      </c>
      <c r="E440" s="11" t="s">
        <v>298</v>
      </c>
      <c r="F440" s="5">
        <v>3</v>
      </c>
    </row>
    <row r="441" spans="1:6" x14ac:dyDescent="0.35">
      <c r="A441">
        <v>2245</v>
      </c>
      <c r="B441" t="s">
        <v>176</v>
      </c>
      <c r="C441">
        <v>4826</v>
      </c>
      <c r="D441" t="s">
        <v>671</v>
      </c>
      <c r="E441" s="11" t="s">
        <v>298</v>
      </c>
      <c r="F441" s="5">
        <v>1</v>
      </c>
    </row>
    <row r="442" spans="1:6" x14ac:dyDescent="0.35">
      <c r="A442">
        <v>2137</v>
      </c>
      <c r="B442" t="s">
        <v>123</v>
      </c>
      <c r="C442">
        <v>5392</v>
      </c>
      <c r="D442" t="s">
        <v>672</v>
      </c>
      <c r="E442" s="5">
        <v>375</v>
      </c>
      <c r="F442" s="5">
        <v>589</v>
      </c>
    </row>
    <row r="443" spans="1:6" x14ac:dyDescent="0.35">
      <c r="A443">
        <v>2137</v>
      </c>
      <c r="B443" t="s">
        <v>123</v>
      </c>
      <c r="C443">
        <v>776</v>
      </c>
      <c r="D443" t="s">
        <v>673</v>
      </c>
      <c r="E443" s="5">
        <v>412</v>
      </c>
      <c r="F443" s="5">
        <v>356</v>
      </c>
    </row>
    <row r="444" spans="1:6" x14ac:dyDescent="0.35">
      <c r="A444">
        <v>2137</v>
      </c>
      <c r="B444" t="s">
        <v>123</v>
      </c>
      <c r="C444">
        <v>808</v>
      </c>
      <c r="D444" t="s">
        <v>674</v>
      </c>
      <c r="E444" s="5">
        <v>323</v>
      </c>
      <c r="F444" s="5">
        <v>331</v>
      </c>
    </row>
    <row r="445" spans="1:6" x14ac:dyDescent="0.35">
      <c r="A445">
        <v>2137</v>
      </c>
      <c r="B445" t="s">
        <v>123</v>
      </c>
      <c r="C445">
        <v>786</v>
      </c>
      <c r="D445" t="s">
        <v>675</v>
      </c>
      <c r="E445" s="5">
        <v>245</v>
      </c>
      <c r="F445" s="5">
        <v>212</v>
      </c>
    </row>
    <row r="446" spans="1:6" x14ac:dyDescent="0.35">
      <c r="A446">
        <v>2137</v>
      </c>
      <c r="B446" t="s">
        <v>123</v>
      </c>
      <c r="C446">
        <v>4024</v>
      </c>
      <c r="D446" t="s">
        <v>676</v>
      </c>
      <c r="E446" s="5">
        <v>21</v>
      </c>
      <c r="F446" s="5">
        <v>16</v>
      </c>
    </row>
    <row r="447" spans="1:6" x14ac:dyDescent="0.35">
      <c r="A447">
        <v>1931</v>
      </c>
      <c r="B447" t="s">
        <v>117</v>
      </c>
      <c r="C447">
        <v>4719</v>
      </c>
      <c r="D447" t="s">
        <v>677</v>
      </c>
      <c r="E447" s="5">
        <v>149</v>
      </c>
      <c r="F447" s="5">
        <v>122</v>
      </c>
    </row>
    <row r="448" spans="1:6" x14ac:dyDescent="0.35">
      <c r="A448">
        <v>1931</v>
      </c>
      <c r="B448" t="s">
        <v>117</v>
      </c>
      <c r="C448">
        <v>138</v>
      </c>
      <c r="D448" t="s">
        <v>678</v>
      </c>
      <c r="E448" s="5">
        <v>643</v>
      </c>
      <c r="F448" s="5">
        <v>602</v>
      </c>
    </row>
    <row r="449" spans="1:6" x14ac:dyDescent="0.35">
      <c r="A449">
        <v>1931</v>
      </c>
      <c r="B449" t="s">
        <v>117</v>
      </c>
      <c r="C449">
        <v>1931</v>
      </c>
      <c r="D449" t="s">
        <v>117</v>
      </c>
      <c r="E449" s="5">
        <v>2</v>
      </c>
      <c r="F449" s="11" t="s">
        <v>298</v>
      </c>
    </row>
    <row r="450" spans="1:6" x14ac:dyDescent="0.35">
      <c r="A450">
        <v>1931</v>
      </c>
      <c r="B450" t="s">
        <v>117</v>
      </c>
      <c r="C450">
        <v>136</v>
      </c>
      <c r="D450" t="s">
        <v>679</v>
      </c>
      <c r="E450" s="5">
        <v>661</v>
      </c>
      <c r="F450" s="5">
        <v>613</v>
      </c>
    </row>
    <row r="451" spans="1:6" x14ac:dyDescent="0.35">
      <c r="A451">
        <v>1931</v>
      </c>
      <c r="B451" t="s">
        <v>117</v>
      </c>
      <c r="C451">
        <v>1671</v>
      </c>
      <c r="D451" t="s">
        <v>359</v>
      </c>
      <c r="E451" s="5">
        <v>3</v>
      </c>
      <c r="F451" s="5">
        <v>3</v>
      </c>
    </row>
    <row r="452" spans="1:6" x14ac:dyDescent="0.35">
      <c r="A452">
        <v>1931</v>
      </c>
      <c r="B452" t="s">
        <v>117</v>
      </c>
      <c r="C452">
        <v>137</v>
      </c>
      <c r="D452" t="s">
        <v>680</v>
      </c>
      <c r="E452" s="5">
        <v>467</v>
      </c>
      <c r="F452" s="5">
        <v>456</v>
      </c>
    </row>
    <row r="453" spans="1:6" x14ac:dyDescent="0.35">
      <c r="A453">
        <v>2000</v>
      </c>
      <c r="B453" t="s">
        <v>198</v>
      </c>
      <c r="C453">
        <v>307</v>
      </c>
      <c r="D453" t="s">
        <v>681</v>
      </c>
      <c r="E453" s="5">
        <v>104</v>
      </c>
      <c r="F453" s="5">
        <v>89</v>
      </c>
    </row>
    <row r="454" spans="1:6" x14ac:dyDescent="0.35">
      <c r="A454">
        <v>2000</v>
      </c>
      <c r="B454" t="s">
        <v>198</v>
      </c>
      <c r="C454">
        <v>306</v>
      </c>
      <c r="D454" t="s">
        <v>682</v>
      </c>
      <c r="E454" s="5">
        <v>195</v>
      </c>
      <c r="F454" s="5">
        <v>190</v>
      </c>
    </row>
    <row r="455" spans="1:6" x14ac:dyDescent="0.35">
      <c r="A455">
        <v>1992</v>
      </c>
      <c r="B455" t="s">
        <v>162</v>
      </c>
      <c r="C455">
        <v>282</v>
      </c>
      <c r="D455" t="s">
        <v>683</v>
      </c>
      <c r="E455" s="5">
        <v>431</v>
      </c>
      <c r="F455" s="5">
        <v>372</v>
      </c>
    </row>
    <row r="456" spans="1:6" x14ac:dyDescent="0.35">
      <c r="A456">
        <v>1992</v>
      </c>
      <c r="B456" t="s">
        <v>162</v>
      </c>
      <c r="C456">
        <v>285</v>
      </c>
      <c r="D456" t="s">
        <v>684</v>
      </c>
      <c r="E456" s="5">
        <v>212</v>
      </c>
      <c r="F456" s="5">
        <v>206</v>
      </c>
    </row>
    <row r="457" spans="1:6" x14ac:dyDescent="0.35">
      <c r="A457">
        <v>1992</v>
      </c>
      <c r="B457" t="s">
        <v>162</v>
      </c>
      <c r="C457">
        <v>284</v>
      </c>
      <c r="D457" t="s">
        <v>685</v>
      </c>
      <c r="E457" s="5">
        <v>124</v>
      </c>
      <c r="F457" s="5">
        <v>114</v>
      </c>
    </row>
    <row r="458" spans="1:6" x14ac:dyDescent="0.35">
      <c r="A458">
        <v>2054</v>
      </c>
      <c r="B458" t="s">
        <v>57</v>
      </c>
      <c r="C458">
        <v>435</v>
      </c>
      <c r="D458" t="s">
        <v>686</v>
      </c>
      <c r="E458" s="5">
        <v>433</v>
      </c>
      <c r="F458" s="5">
        <v>321</v>
      </c>
    </row>
    <row r="459" spans="1:6" x14ac:dyDescent="0.35">
      <c r="A459">
        <v>2054</v>
      </c>
      <c r="B459" t="s">
        <v>57</v>
      </c>
      <c r="C459">
        <v>442</v>
      </c>
      <c r="D459" t="s">
        <v>687</v>
      </c>
      <c r="E459" s="5">
        <v>1937</v>
      </c>
      <c r="F459" s="5">
        <v>1823</v>
      </c>
    </row>
    <row r="460" spans="1:6" x14ac:dyDescent="0.35">
      <c r="A460">
        <v>2054</v>
      </c>
      <c r="B460" t="s">
        <v>57</v>
      </c>
      <c r="C460">
        <v>2054</v>
      </c>
      <c r="D460" t="s">
        <v>57</v>
      </c>
      <c r="E460" s="5">
        <v>101</v>
      </c>
      <c r="F460" s="5">
        <v>578</v>
      </c>
    </row>
    <row r="461" spans="1:6" x14ac:dyDescent="0.35">
      <c r="A461">
        <v>2054</v>
      </c>
      <c r="B461" t="s">
        <v>57</v>
      </c>
      <c r="C461">
        <v>436</v>
      </c>
      <c r="D461" t="s">
        <v>688</v>
      </c>
      <c r="E461" s="5">
        <v>447</v>
      </c>
      <c r="F461" s="5">
        <v>309</v>
      </c>
    </row>
    <row r="462" spans="1:6" x14ac:dyDescent="0.35">
      <c r="A462">
        <v>2054</v>
      </c>
      <c r="B462" t="s">
        <v>57</v>
      </c>
      <c r="C462">
        <v>437</v>
      </c>
      <c r="D462" t="s">
        <v>514</v>
      </c>
      <c r="E462" s="5">
        <v>449</v>
      </c>
      <c r="F462" s="5">
        <v>320</v>
      </c>
    </row>
    <row r="463" spans="1:6" x14ac:dyDescent="0.35">
      <c r="A463">
        <v>2054</v>
      </c>
      <c r="B463" t="s">
        <v>57</v>
      </c>
      <c r="C463">
        <v>438</v>
      </c>
      <c r="D463" t="s">
        <v>689</v>
      </c>
      <c r="E463" s="5">
        <v>788</v>
      </c>
      <c r="F463" s="5">
        <v>698</v>
      </c>
    </row>
    <row r="464" spans="1:6" x14ac:dyDescent="0.35">
      <c r="A464">
        <v>2054</v>
      </c>
      <c r="B464" t="s">
        <v>57</v>
      </c>
      <c r="C464">
        <v>1351</v>
      </c>
      <c r="D464" t="s">
        <v>690</v>
      </c>
      <c r="E464" s="5">
        <v>450</v>
      </c>
      <c r="F464" s="5">
        <v>327</v>
      </c>
    </row>
    <row r="465" spans="1:6" x14ac:dyDescent="0.35">
      <c r="A465">
        <v>2054</v>
      </c>
      <c r="B465" t="s">
        <v>57</v>
      </c>
      <c r="C465">
        <v>439</v>
      </c>
      <c r="D465" t="s">
        <v>691</v>
      </c>
      <c r="E465" s="5">
        <v>466</v>
      </c>
      <c r="F465" s="5">
        <v>360</v>
      </c>
    </row>
    <row r="466" spans="1:6" x14ac:dyDescent="0.35">
      <c r="A466">
        <v>2054</v>
      </c>
      <c r="B466" t="s">
        <v>57</v>
      </c>
      <c r="C466">
        <v>440</v>
      </c>
      <c r="D466" t="s">
        <v>692</v>
      </c>
      <c r="E466" s="5">
        <v>426</v>
      </c>
      <c r="F466" s="5">
        <v>313</v>
      </c>
    </row>
    <row r="467" spans="1:6" x14ac:dyDescent="0.35">
      <c r="A467">
        <v>2054</v>
      </c>
      <c r="B467" t="s">
        <v>57</v>
      </c>
      <c r="C467">
        <v>441</v>
      </c>
      <c r="D467" t="s">
        <v>693</v>
      </c>
      <c r="E467" s="5">
        <v>721</v>
      </c>
      <c r="F467" s="5">
        <v>638</v>
      </c>
    </row>
    <row r="468" spans="1:6" x14ac:dyDescent="0.35">
      <c r="A468">
        <v>2100</v>
      </c>
      <c r="B468" t="s">
        <v>44</v>
      </c>
      <c r="C468">
        <v>3950</v>
      </c>
      <c r="D468" t="s">
        <v>694</v>
      </c>
      <c r="E468" s="5">
        <v>145</v>
      </c>
      <c r="F468" s="5">
        <v>137</v>
      </c>
    </row>
    <row r="469" spans="1:6" x14ac:dyDescent="0.35">
      <c r="A469">
        <v>2100</v>
      </c>
      <c r="B469" t="s">
        <v>44</v>
      </c>
      <c r="C469">
        <v>632</v>
      </c>
      <c r="D469" t="s">
        <v>695</v>
      </c>
      <c r="E469" s="5">
        <v>702</v>
      </c>
      <c r="F469" s="5">
        <v>647</v>
      </c>
    </row>
    <row r="470" spans="1:6" x14ac:dyDescent="0.35">
      <c r="A470">
        <v>2100</v>
      </c>
      <c r="B470" t="s">
        <v>44</v>
      </c>
      <c r="C470">
        <v>631</v>
      </c>
      <c r="D470" t="s">
        <v>696</v>
      </c>
      <c r="E470" s="5">
        <v>139</v>
      </c>
      <c r="F470" s="5">
        <v>111</v>
      </c>
    </row>
    <row r="471" spans="1:6" x14ac:dyDescent="0.35">
      <c r="A471">
        <v>2100</v>
      </c>
      <c r="B471" t="s">
        <v>44</v>
      </c>
      <c r="C471">
        <v>2100</v>
      </c>
      <c r="D471" t="s">
        <v>44</v>
      </c>
      <c r="E471" s="5">
        <v>71</v>
      </c>
      <c r="F471" s="5">
        <v>663</v>
      </c>
    </row>
    <row r="472" spans="1:6" x14ac:dyDescent="0.35">
      <c r="A472">
        <v>2100</v>
      </c>
      <c r="B472" t="s">
        <v>44</v>
      </c>
      <c r="C472">
        <v>640</v>
      </c>
      <c r="D472" t="s">
        <v>697</v>
      </c>
      <c r="E472" s="5">
        <v>315</v>
      </c>
      <c r="F472" s="5">
        <v>241</v>
      </c>
    </row>
    <row r="473" spans="1:6" x14ac:dyDescent="0.35">
      <c r="A473">
        <v>2100</v>
      </c>
      <c r="B473" t="s">
        <v>44</v>
      </c>
      <c r="C473">
        <v>641</v>
      </c>
      <c r="D473" t="s">
        <v>698</v>
      </c>
      <c r="E473" s="5">
        <v>325</v>
      </c>
      <c r="F473" s="5">
        <v>277</v>
      </c>
    </row>
    <row r="474" spans="1:6" x14ac:dyDescent="0.35">
      <c r="A474">
        <v>2100</v>
      </c>
      <c r="B474" t="s">
        <v>44</v>
      </c>
      <c r="C474">
        <v>633</v>
      </c>
      <c r="D474" t="s">
        <v>699</v>
      </c>
      <c r="E474" s="5">
        <v>387</v>
      </c>
      <c r="F474" s="5">
        <v>442</v>
      </c>
    </row>
    <row r="475" spans="1:6" x14ac:dyDescent="0.35">
      <c r="A475">
        <v>2100</v>
      </c>
      <c r="B475" t="s">
        <v>44</v>
      </c>
      <c r="C475">
        <v>642</v>
      </c>
      <c r="D475" t="s">
        <v>700</v>
      </c>
      <c r="E475" s="5">
        <v>622</v>
      </c>
      <c r="F475" s="5">
        <v>561</v>
      </c>
    </row>
    <row r="476" spans="1:6" x14ac:dyDescent="0.35">
      <c r="A476">
        <v>2100</v>
      </c>
      <c r="B476" t="s">
        <v>44</v>
      </c>
      <c r="C476">
        <v>637</v>
      </c>
      <c r="D476" t="s">
        <v>701</v>
      </c>
      <c r="E476" s="5">
        <v>314</v>
      </c>
      <c r="F476" s="5">
        <v>271</v>
      </c>
    </row>
    <row r="477" spans="1:6" x14ac:dyDescent="0.35">
      <c r="A477">
        <v>2100</v>
      </c>
      <c r="B477" t="s">
        <v>44</v>
      </c>
      <c r="C477">
        <v>638</v>
      </c>
      <c r="D477" t="s">
        <v>702</v>
      </c>
      <c r="E477" s="5">
        <v>562</v>
      </c>
      <c r="F477" s="5">
        <v>510</v>
      </c>
    </row>
    <row r="478" spans="1:6" x14ac:dyDescent="0.35">
      <c r="A478">
        <v>2100</v>
      </c>
      <c r="B478" t="s">
        <v>44</v>
      </c>
      <c r="C478">
        <v>643</v>
      </c>
      <c r="D478" t="s">
        <v>703</v>
      </c>
      <c r="E478" s="5">
        <v>309</v>
      </c>
      <c r="F478" s="5">
        <v>240</v>
      </c>
    </row>
    <row r="479" spans="1:6" x14ac:dyDescent="0.35">
      <c r="A479">
        <v>2100</v>
      </c>
      <c r="B479" t="s">
        <v>44</v>
      </c>
      <c r="C479">
        <v>639</v>
      </c>
      <c r="D479" t="s">
        <v>704</v>
      </c>
      <c r="E479" s="5">
        <v>360</v>
      </c>
      <c r="F479" s="5">
        <v>296</v>
      </c>
    </row>
    <row r="480" spans="1:6" x14ac:dyDescent="0.35">
      <c r="A480">
        <v>2100</v>
      </c>
      <c r="B480" t="s">
        <v>44</v>
      </c>
      <c r="C480">
        <v>636</v>
      </c>
      <c r="D480" t="s">
        <v>705</v>
      </c>
      <c r="E480" s="5">
        <v>434</v>
      </c>
      <c r="F480" s="5">
        <v>360</v>
      </c>
    </row>
    <row r="481" spans="1:6" x14ac:dyDescent="0.35">
      <c r="A481">
        <v>2100</v>
      </c>
      <c r="B481" t="s">
        <v>44</v>
      </c>
      <c r="C481">
        <v>650</v>
      </c>
      <c r="D481" t="s">
        <v>706</v>
      </c>
      <c r="E481" s="5">
        <v>1437</v>
      </c>
      <c r="F481" s="5">
        <v>1350</v>
      </c>
    </row>
    <row r="482" spans="1:6" x14ac:dyDescent="0.35">
      <c r="A482">
        <v>2100</v>
      </c>
      <c r="B482" t="s">
        <v>44</v>
      </c>
      <c r="C482">
        <v>645</v>
      </c>
      <c r="D482" t="s">
        <v>707</v>
      </c>
      <c r="E482" s="5">
        <v>407</v>
      </c>
      <c r="F482" s="5">
        <v>347</v>
      </c>
    </row>
    <row r="483" spans="1:6" x14ac:dyDescent="0.35">
      <c r="A483">
        <v>2100</v>
      </c>
      <c r="B483" t="s">
        <v>44</v>
      </c>
      <c r="C483">
        <v>644</v>
      </c>
      <c r="D483" t="s">
        <v>708</v>
      </c>
      <c r="E483" s="5">
        <v>329</v>
      </c>
      <c r="F483" s="5">
        <v>299</v>
      </c>
    </row>
    <row r="484" spans="1:6" x14ac:dyDescent="0.35">
      <c r="A484">
        <v>2100</v>
      </c>
      <c r="B484" t="s">
        <v>44</v>
      </c>
      <c r="C484">
        <v>647</v>
      </c>
      <c r="D484" t="s">
        <v>709</v>
      </c>
      <c r="E484" s="5">
        <v>141</v>
      </c>
      <c r="F484" s="5">
        <v>111</v>
      </c>
    </row>
    <row r="485" spans="1:6" x14ac:dyDescent="0.35">
      <c r="A485">
        <v>2100</v>
      </c>
      <c r="B485" t="s">
        <v>44</v>
      </c>
      <c r="C485">
        <v>646</v>
      </c>
      <c r="D485" t="s">
        <v>710</v>
      </c>
      <c r="E485" s="5">
        <v>136</v>
      </c>
      <c r="F485" s="5">
        <v>102</v>
      </c>
    </row>
    <row r="486" spans="1:6" x14ac:dyDescent="0.35">
      <c r="A486">
        <v>2100</v>
      </c>
      <c r="B486" t="s">
        <v>44</v>
      </c>
      <c r="C486">
        <v>4744</v>
      </c>
      <c r="D486" t="s">
        <v>711</v>
      </c>
      <c r="E486" s="5">
        <v>762</v>
      </c>
      <c r="F486" s="5">
        <v>568</v>
      </c>
    </row>
    <row r="487" spans="1:6" x14ac:dyDescent="0.35">
      <c r="A487">
        <v>2100</v>
      </c>
      <c r="B487" t="s">
        <v>44</v>
      </c>
      <c r="C487">
        <v>648</v>
      </c>
      <c r="D487" t="s">
        <v>712</v>
      </c>
      <c r="E487" s="5">
        <v>284</v>
      </c>
      <c r="F487" s="5">
        <v>237</v>
      </c>
    </row>
    <row r="488" spans="1:6" x14ac:dyDescent="0.35">
      <c r="A488">
        <v>2100</v>
      </c>
      <c r="B488" t="s">
        <v>44</v>
      </c>
      <c r="C488">
        <v>649</v>
      </c>
      <c r="D488" t="s">
        <v>713</v>
      </c>
      <c r="E488" s="5">
        <v>1260</v>
      </c>
      <c r="F488" s="5">
        <v>1218</v>
      </c>
    </row>
    <row r="489" spans="1:6" x14ac:dyDescent="0.35">
      <c r="A489">
        <v>2183</v>
      </c>
      <c r="B489" t="s">
        <v>38</v>
      </c>
      <c r="C489">
        <v>3553</v>
      </c>
      <c r="D489" t="s">
        <v>714</v>
      </c>
      <c r="E489" s="5">
        <v>1</v>
      </c>
      <c r="F489" s="5">
        <v>2</v>
      </c>
    </row>
    <row r="490" spans="1:6" x14ac:dyDescent="0.35">
      <c r="A490">
        <v>2183</v>
      </c>
      <c r="B490" t="s">
        <v>38</v>
      </c>
      <c r="C490">
        <v>1312</v>
      </c>
      <c r="D490" t="s">
        <v>715</v>
      </c>
      <c r="E490" s="5">
        <v>652</v>
      </c>
      <c r="F490" s="5">
        <v>632</v>
      </c>
    </row>
    <row r="491" spans="1:6" x14ac:dyDescent="0.35">
      <c r="A491">
        <v>2183</v>
      </c>
      <c r="B491" t="s">
        <v>38</v>
      </c>
      <c r="C491">
        <v>90</v>
      </c>
      <c r="D491" t="s">
        <v>716</v>
      </c>
      <c r="E491" s="5">
        <v>442</v>
      </c>
      <c r="F491" s="5">
        <v>443</v>
      </c>
    </row>
    <row r="492" spans="1:6" x14ac:dyDescent="0.35">
      <c r="A492">
        <v>2183</v>
      </c>
      <c r="B492" t="s">
        <v>38</v>
      </c>
      <c r="C492">
        <v>932</v>
      </c>
      <c r="D492" t="s">
        <v>717</v>
      </c>
      <c r="E492" s="5">
        <v>531</v>
      </c>
      <c r="F492" s="5">
        <v>551</v>
      </c>
    </row>
    <row r="493" spans="1:6" x14ac:dyDescent="0.35">
      <c r="A493">
        <v>2183</v>
      </c>
      <c r="B493" t="s">
        <v>38</v>
      </c>
      <c r="C493">
        <v>933</v>
      </c>
      <c r="D493" t="s">
        <v>718</v>
      </c>
      <c r="E493" s="5">
        <v>391</v>
      </c>
      <c r="F493" s="5">
        <v>548</v>
      </c>
    </row>
    <row r="494" spans="1:6" x14ac:dyDescent="0.35">
      <c r="A494">
        <v>2183</v>
      </c>
      <c r="B494" t="s">
        <v>38</v>
      </c>
      <c r="C494">
        <v>941</v>
      </c>
      <c r="D494" t="s">
        <v>719</v>
      </c>
      <c r="E494" s="5">
        <v>486</v>
      </c>
      <c r="F494" s="5">
        <v>383</v>
      </c>
    </row>
    <row r="495" spans="1:6" x14ac:dyDescent="0.35">
      <c r="A495">
        <v>2183</v>
      </c>
      <c r="B495" t="s">
        <v>38</v>
      </c>
      <c r="C495">
        <v>934</v>
      </c>
      <c r="D495" t="s">
        <v>720</v>
      </c>
      <c r="E495" s="5">
        <v>795</v>
      </c>
      <c r="F495" s="5">
        <v>728</v>
      </c>
    </row>
    <row r="496" spans="1:6" x14ac:dyDescent="0.35">
      <c r="A496">
        <v>2183</v>
      </c>
      <c r="B496" t="s">
        <v>38</v>
      </c>
      <c r="C496">
        <v>4601</v>
      </c>
      <c r="D496" t="s">
        <v>721</v>
      </c>
      <c r="E496" s="5">
        <v>174</v>
      </c>
      <c r="F496" s="5">
        <v>170</v>
      </c>
    </row>
    <row r="497" spans="1:6" x14ac:dyDescent="0.35">
      <c r="A497">
        <v>2183</v>
      </c>
      <c r="B497" t="s">
        <v>38</v>
      </c>
      <c r="C497">
        <v>986</v>
      </c>
      <c r="D497" t="s">
        <v>722</v>
      </c>
      <c r="E497" s="5">
        <v>1527</v>
      </c>
      <c r="F497" s="5">
        <v>1532</v>
      </c>
    </row>
    <row r="498" spans="1:6" x14ac:dyDescent="0.35">
      <c r="A498">
        <v>2183</v>
      </c>
      <c r="B498" t="s">
        <v>38</v>
      </c>
      <c r="C498">
        <v>2183</v>
      </c>
      <c r="D498" t="s">
        <v>38</v>
      </c>
      <c r="E498" s="5">
        <v>52</v>
      </c>
      <c r="F498" s="5">
        <v>37</v>
      </c>
    </row>
    <row r="499" spans="1:6" x14ac:dyDescent="0.35">
      <c r="A499">
        <v>2183</v>
      </c>
      <c r="B499" t="s">
        <v>38</v>
      </c>
      <c r="C499">
        <v>936</v>
      </c>
      <c r="D499" t="s">
        <v>723</v>
      </c>
      <c r="E499" s="5">
        <v>378</v>
      </c>
      <c r="F499" s="5">
        <v>357</v>
      </c>
    </row>
    <row r="500" spans="1:6" x14ac:dyDescent="0.35">
      <c r="A500">
        <v>2183</v>
      </c>
      <c r="B500" t="s">
        <v>38</v>
      </c>
      <c r="C500">
        <v>935</v>
      </c>
      <c r="D500" t="s">
        <v>688</v>
      </c>
      <c r="E500" s="5">
        <v>451</v>
      </c>
      <c r="F500" s="5">
        <v>434</v>
      </c>
    </row>
    <row r="501" spans="1:6" x14ac:dyDescent="0.35">
      <c r="A501">
        <v>2183</v>
      </c>
      <c r="B501" t="s">
        <v>38</v>
      </c>
      <c r="C501">
        <v>3543</v>
      </c>
      <c r="D501" t="s">
        <v>724</v>
      </c>
      <c r="E501" s="5">
        <v>562</v>
      </c>
      <c r="F501" s="5">
        <v>481</v>
      </c>
    </row>
    <row r="502" spans="1:6" x14ac:dyDescent="0.35">
      <c r="A502">
        <v>2183</v>
      </c>
      <c r="B502" t="s">
        <v>38</v>
      </c>
      <c r="C502">
        <v>937</v>
      </c>
      <c r="D502" t="s">
        <v>725</v>
      </c>
      <c r="E502" s="5">
        <v>438</v>
      </c>
      <c r="F502" s="5">
        <v>509</v>
      </c>
    </row>
    <row r="503" spans="1:6" x14ac:dyDescent="0.35">
      <c r="A503">
        <v>2183</v>
      </c>
      <c r="B503" t="s">
        <v>38</v>
      </c>
      <c r="C503">
        <v>1313</v>
      </c>
      <c r="D503" t="s">
        <v>726</v>
      </c>
      <c r="E503" s="5">
        <v>514</v>
      </c>
      <c r="F503" s="5">
        <v>418</v>
      </c>
    </row>
    <row r="504" spans="1:6" x14ac:dyDescent="0.35">
      <c r="A504">
        <v>2183</v>
      </c>
      <c r="B504" t="s">
        <v>38</v>
      </c>
      <c r="C504">
        <v>4667</v>
      </c>
      <c r="D504" t="s">
        <v>727</v>
      </c>
      <c r="E504" s="5">
        <v>370</v>
      </c>
      <c r="F504" s="5">
        <v>348</v>
      </c>
    </row>
    <row r="505" spans="1:6" x14ac:dyDescent="0.35">
      <c r="A505">
        <v>2183</v>
      </c>
      <c r="B505" t="s">
        <v>38</v>
      </c>
      <c r="C505">
        <v>4740</v>
      </c>
      <c r="D505" t="s">
        <v>728</v>
      </c>
      <c r="E505" s="5">
        <v>518</v>
      </c>
      <c r="F505" s="5">
        <v>822</v>
      </c>
    </row>
    <row r="506" spans="1:6" x14ac:dyDescent="0.35">
      <c r="A506">
        <v>2183</v>
      </c>
      <c r="B506" t="s">
        <v>38</v>
      </c>
      <c r="C506">
        <v>938</v>
      </c>
      <c r="D506" t="s">
        <v>729</v>
      </c>
      <c r="E506" s="5">
        <v>512</v>
      </c>
      <c r="F506" s="5">
        <v>506</v>
      </c>
    </row>
    <row r="507" spans="1:6" x14ac:dyDescent="0.35">
      <c r="A507">
        <v>2183</v>
      </c>
      <c r="B507" t="s">
        <v>38</v>
      </c>
      <c r="C507">
        <v>939</v>
      </c>
      <c r="D507" t="s">
        <v>730</v>
      </c>
      <c r="E507" s="5">
        <v>449</v>
      </c>
      <c r="F507" s="5">
        <v>395</v>
      </c>
    </row>
    <row r="508" spans="1:6" x14ac:dyDescent="0.35">
      <c r="A508">
        <v>2183</v>
      </c>
      <c r="B508" t="s">
        <v>38</v>
      </c>
      <c r="C508">
        <v>5152</v>
      </c>
      <c r="D508" t="s">
        <v>731</v>
      </c>
      <c r="E508" s="5">
        <v>137</v>
      </c>
      <c r="F508" s="5">
        <v>119</v>
      </c>
    </row>
    <row r="509" spans="1:6" x14ac:dyDescent="0.35">
      <c r="A509">
        <v>2183</v>
      </c>
      <c r="B509" t="s">
        <v>38</v>
      </c>
      <c r="C509">
        <v>987</v>
      </c>
      <c r="D509" t="s">
        <v>732</v>
      </c>
      <c r="E509" s="5">
        <v>1654</v>
      </c>
      <c r="F509" s="5">
        <v>1688</v>
      </c>
    </row>
    <row r="510" spans="1:6" x14ac:dyDescent="0.35">
      <c r="A510">
        <v>2183</v>
      </c>
      <c r="B510" t="s">
        <v>38</v>
      </c>
      <c r="C510">
        <v>3577</v>
      </c>
      <c r="D510" t="s">
        <v>733</v>
      </c>
      <c r="E510" s="5">
        <v>190</v>
      </c>
      <c r="F510" s="5">
        <v>197</v>
      </c>
    </row>
    <row r="511" spans="1:6" x14ac:dyDescent="0.35">
      <c r="A511">
        <v>2183</v>
      </c>
      <c r="B511" t="s">
        <v>38</v>
      </c>
      <c r="C511">
        <v>940</v>
      </c>
      <c r="D511" t="s">
        <v>734</v>
      </c>
      <c r="E511" s="5">
        <v>290</v>
      </c>
      <c r="F511" s="11" t="s">
        <v>358</v>
      </c>
    </row>
    <row r="512" spans="1:6" x14ac:dyDescent="0.35">
      <c r="A512">
        <v>2183</v>
      </c>
      <c r="B512" t="s">
        <v>38</v>
      </c>
      <c r="C512">
        <v>942</v>
      </c>
      <c r="D512" t="s">
        <v>735</v>
      </c>
      <c r="E512" s="5">
        <v>465</v>
      </c>
      <c r="F512" s="5">
        <v>394</v>
      </c>
    </row>
    <row r="513" spans="1:6" x14ac:dyDescent="0.35">
      <c r="A513">
        <v>2014</v>
      </c>
      <c r="B513" t="s">
        <v>156</v>
      </c>
      <c r="C513">
        <v>3740</v>
      </c>
      <c r="D513" t="s">
        <v>736</v>
      </c>
      <c r="E513" s="5">
        <v>3</v>
      </c>
      <c r="F513" s="5">
        <v>2</v>
      </c>
    </row>
    <row r="514" spans="1:6" x14ac:dyDescent="0.35">
      <c r="A514">
        <v>2014</v>
      </c>
      <c r="B514" t="s">
        <v>156</v>
      </c>
      <c r="C514">
        <v>359</v>
      </c>
      <c r="D514" t="s">
        <v>737</v>
      </c>
      <c r="E514" s="5">
        <v>230</v>
      </c>
      <c r="F514" s="5">
        <v>230</v>
      </c>
    </row>
    <row r="515" spans="1:6" x14ac:dyDescent="0.35">
      <c r="A515">
        <v>2014</v>
      </c>
      <c r="B515" t="s">
        <v>156</v>
      </c>
      <c r="C515">
        <v>342</v>
      </c>
      <c r="D515" t="s">
        <v>738</v>
      </c>
      <c r="E515" s="5">
        <v>395</v>
      </c>
      <c r="F515" s="5">
        <v>339</v>
      </c>
    </row>
    <row r="516" spans="1:6" x14ac:dyDescent="0.35">
      <c r="A516">
        <v>2014</v>
      </c>
      <c r="B516" t="s">
        <v>156</v>
      </c>
      <c r="C516">
        <v>355</v>
      </c>
      <c r="D516" t="s">
        <v>739</v>
      </c>
      <c r="E516" s="5">
        <v>208</v>
      </c>
      <c r="F516" s="5">
        <v>174</v>
      </c>
    </row>
    <row r="517" spans="1:6" x14ac:dyDescent="0.35">
      <c r="A517">
        <v>2015</v>
      </c>
      <c r="B517" t="s">
        <v>153</v>
      </c>
      <c r="C517">
        <v>346</v>
      </c>
      <c r="D517" t="s">
        <v>740</v>
      </c>
      <c r="E517" s="5">
        <v>124</v>
      </c>
      <c r="F517" s="5">
        <v>141</v>
      </c>
    </row>
    <row r="518" spans="1:6" x14ac:dyDescent="0.35">
      <c r="A518">
        <v>2015</v>
      </c>
      <c r="B518" t="s">
        <v>153</v>
      </c>
      <c r="C518">
        <v>5446</v>
      </c>
      <c r="D518" t="s">
        <v>741</v>
      </c>
      <c r="E518" s="5">
        <v>478</v>
      </c>
      <c r="F518" s="5">
        <v>645</v>
      </c>
    </row>
    <row r="519" spans="1:6" x14ac:dyDescent="0.35">
      <c r="A519">
        <v>2023</v>
      </c>
      <c r="B519" t="s">
        <v>140</v>
      </c>
      <c r="C519">
        <v>358</v>
      </c>
      <c r="D519" t="s">
        <v>742</v>
      </c>
      <c r="E519" s="5">
        <v>86</v>
      </c>
      <c r="F519" s="5">
        <v>82</v>
      </c>
    </row>
    <row r="520" spans="1:6" x14ac:dyDescent="0.35">
      <c r="A520">
        <v>2023</v>
      </c>
      <c r="B520" t="s">
        <v>140</v>
      </c>
      <c r="C520">
        <v>4702</v>
      </c>
      <c r="D520" t="s">
        <v>743</v>
      </c>
      <c r="E520" s="5">
        <v>576</v>
      </c>
      <c r="F520" s="5">
        <v>1028</v>
      </c>
    </row>
    <row r="521" spans="1:6" x14ac:dyDescent="0.35">
      <c r="A521">
        <v>2114</v>
      </c>
      <c r="B521" t="s">
        <v>224</v>
      </c>
      <c r="C521">
        <v>3362</v>
      </c>
      <c r="D521" t="s">
        <v>744</v>
      </c>
      <c r="E521" s="5">
        <v>115</v>
      </c>
      <c r="F521" s="5">
        <v>176</v>
      </c>
    </row>
    <row r="522" spans="1:6" x14ac:dyDescent="0.35">
      <c r="A522">
        <v>2099</v>
      </c>
      <c r="B522" t="s">
        <v>160</v>
      </c>
      <c r="C522">
        <v>659</v>
      </c>
      <c r="D522" t="s">
        <v>745</v>
      </c>
      <c r="E522" s="5">
        <v>428</v>
      </c>
      <c r="F522" s="5">
        <v>249</v>
      </c>
    </row>
    <row r="523" spans="1:6" x14ac:dyDescent="0.35">
      <c r="A523">
        <v>2099</v>
      </c>
      <c r="B523" t="s">
        <v>160</v>
      </c>
      <c r="C523">
        <v>689</v>
      </c>
      <c r="D523" t="s">
        <v>746</v>
      </c>
      <c r="E523" s="5">
        <v>385</v>
      </c>
      <c r="F523" s="5">
        <v>241</v>
      </c>
    </row>
    <row r="524" spans="1:6" x14ac:dyDescent="0.35">
      <c r="A524">
        <v>2099</v>
      </c>
      <c r="B524" t="s">
        <v>160</v>
      </c>
      <c r="C524">
        <v>2723</v>
      </c>
      <c r="D524" t="s">
        <v>747</v>
      </c>
      <c r="E524" s="11" t="s">
        <v>494</v>
      </c>
      <c r="F524" s="5">
        <v>222</v>
      </c>
    </row>
    <row r="525" spans="1:6" x14ac:dyDescent="0.35">
      <c r="A525">
        <v>2201</v>
      </c>
      <c r="B525" t="s">
        <v>229</v>
      </c>
      <c r="C525">
        <v>3364</v>
      </c>
      <c r="D525" t="s">
        <v>748</v>
      </c>
      <c r="E525" s="5">
        <v>183</v>
      </c>
      <c r="F525" s="5">
        <v>162</v>
      </c>
    </row>
    <row r="526" spans="1:6" x14ac:dyDescent="0.35">
      <c r="A526">
        <v>2206</v>
      </c>
      <c r="B526" t="s">
        <v>61</v>
      </c>
      <c r="C526">
        <v>1039</v>
      </c>
      <c r="D526" t="s">
        <v>749</v>
      </c>
      <c r="E526" s="5">
        <v>812</v>
      </c>
      <c r="F526" s="5">
        <v>773</v>
      </c>
    </row>
    <row r="527" spans="1:6" x14ac:dyDescent="0.35">
      <c r="A527">
        <v>2206</v>
      </c>
      <c r="B527" t="s">
        <v>61</v>
      </c>
      <c r="C527">
        <v>3426</v>
      </c>
      <c r="D527" t="s">
        <v>750</v>
      </c>
      <c r="E527" s="5">
        <v>583</v>
      </c>
      <c r="F527" s="5">
        <v>531</v>
      </c>
    </row>
    <row r="528" spans="1:6" x14ac:dyDescent="0.35">
      <c r="A528">
        <v>2206</v>
      </c>
      <c r="B528" t="s">
        <v>61</v>
      </c>
      <c r="C528">
        <v>1040</v>
      </c>
      <c r="D528" t="s">
        <v>751</v>
      </c>
      <c r="E528" s="5">
        <v>1638</v>
      </c>
      <c r="F528" s="5">
        <v>1703</v>
      </c>
    </row>
    <row r="529" spans="1:6" x14ac:dyDescent="0.35">
      <c r="A529">
        <v>2206</v>
      </c>
      <c r="B529" t="s">
        <v>61</v>
      </c>
      <c r="C529">
        <v>2206</v>
      </c>
      <c r="D529" t="s">
        <v>61</v>
      </c>
      <c r="E529" s="5">
        <v>1</v>
      </c>
      <c r="F529" s="5">
        <v>1</v>
      </c>
    </row>
    <row r="530" spans="1:6" x14ac:dyDescent="0.35">
      <c r="A530">
        <v>2206</v>
      </c>
      <c r="B530" t="s">
        <v>61</v>
      </c>
      <c r="C530">
        <v>1034</v>
      </c>
      <c r="D530" t="s">
        <v>752</v>
      </c>
      <c r="E530" s="5">
        <v>467</v>
      </c>
      <c r="F530" s="5">
        <v>428</v>
      </c>
    </row>
    <row r="531" spans="1:6" x14ac:dyDescent="0.35">
      <c r="A531">
        <v>2206</v>
      </c>
      <c r="B531" t="s">
        <v>61</v>
      </c>
      <c r="C531">
        <v>1036</v>
      </c>
      <c r="D531" t="s">
        <v>753</v>
      </c>
      <c r="E531" s="5">
        <v>505</v>
      </c>
      <c r="F531" s="5">
        <v>421</v>
      </c>
    </row>
    <row r="532" spans="1:6" x14ac:dyDescent="0.35">
      <c r="A532">
        <v>2206</v>
      </c>
      <c r="B532" t="s">
        <v>61</v>
      </c>
      <c r="C532">
        <v>1333</v>
      </c>
      <c r="D532" t="s">
        <v>754</v>
      </c>
      <c r="E532" s="5">
        <v>566</v>
      </c>
      <c r="F532" s="5">
        <v>564</v>
      </c>
    </row>
    <row r="533" spans="1:6" x14ac:dyDescent="0.35">
      <c r="A533">
        <v>2206</v>
      </c>
      <c r="B533" t="s">
        <v>61</v>
      </c>
      <c r="C533">
        <v>1037</v>
      </c>
      <c r="D533" t="s">
        <v>755</v>
      </c>
      <c r="E533" s="5">
        <v>610</v>
      </c>
      <c r="F533" s="5">
        <v>578</v>
      </c>
    </row>
    <row r="534" spans="1:6" x14ac:dyDescent="0.35">
      <c r="A534">
        <v>2206</v>
      </c>
      <c r="B534" t="s">
        <v>61</v>
      </c>
      <c r="C534">
        <v>1038</v>
      </c>
      <c r="D534" t="s">
        <v>756</v>
      </c>
      <c r="E534" s="5">
        <v>558</v>
      </c>
      <c r="F534" s="5">
        <v>509</v>
      </c>
    </row>
    <row r="535" spans="1:6" x14ac:dyDescent="0.35">
      <c r="A535">
        <v>1975</v>
      </c>
      <c r="B535" t="s">
        <v>757</v>
      </c>
      <c r="C535">
        <v>240</v>
      </c>
      <c r="D535" t="s">
        <v>758</v>
      </c>
      <c r="E535" s="5">
        <v>6</v>
      </c>
      <c r="F535" s="11" t="s">
        <v>298</v>
      </c>
    </row>
    <row r="536" spans="1:6" x14ac:dyDescent="0.35">
      <c r="A536">
        <v>2239</v>
      </c>
      <c r="B536" t="s">
        <v>28</v>
      </c>
      <c r="C536">
        <v>1112</v>
      </c>
      <c r="D536" t="s">
        <v>759</v>
      </c>
      <c r="E536" s="5">
        <v>343</v>
      </c>
      <c r="F536" s="5">
        <v>341</v>
      </c>
    </row>
    <row r="537" spans="1:6" x14ac:dyDescent="0.35">
      <c r="A537">
        <v>2239</v>
      </c>
      <c r="B537" t="s">
        <v>28</v>
      </c>
      <c r="C537">
        <v>1147</v>
      </c>
      <c r="D537" t="s">
        <v>760</v>
      </c>
      <c r="E537" s="5">
        <v>378</v>
      </c>
      <c r="F537" s="5">
        <v>336</v>
      </c>
    </row>
    <row r="538" spans="1:6" x14ac:dyDescent="0.35">
      <c r="A538">
        <v>2239</v>
      </c>
      <c r="B538" t="s">
        <v>28</v>
      </c>
      <c r="C538">
        <v>1368</v>
      </c>
      <c r="D538" t="s">
        <v>761</v>
      </c>
      <c r="E538" s="5">
        <v>1581</v>
      </c>
      <c r="F538" s="5">
        <v>1517</v>
      </c>
    </row>
    <row r="539" spans="1:6" x14ac:dyDescent="0.35">
      <c r="A539">
        <v>2239</v>
      </c>
      <c r="B539" t="s">
        <v>28</v>
      </c>
      <c r="C539">
        <v>4206</v>
      </c>
      <c r="D539" t="s">
        <v>762</v>
      </c>
      <c r="E539" s="5">
        <v>228</v>
      </c>
      <c r="F539" s="5">
        <v>249</v>
      </c>
    </row>
    <row r="540" spans="1:6" x14ac:dyDescent="0.35">
      <c r="A540">
        <v>2239</v>
      </c>
      <c r="B540" t="s">
        <v>28</v>
      </c>
      <c r="C540">
        <v>1115</v>
      </c>
      <c r="D540" t="s">
        <v>568</v>
      </c>
      <c r="E540" s="5">
        <v>435</v>
      </c>
      <c r="F540" s="5">
        <v>409</v>
      </c>
    </row>
    <row r="541" spans="1:6" x14ac:dyDescent="0.35">
      <c r="A541">
        <v>2239</v>
      </c>
      <c r="B541" t="s">
        <v>28</v>
      </c>
      <c r="C541">
        <v>1197</v>
      </c>
      <c r="D541" t="s">
        <v>763</v>
      </c>
      <c r="E541" s="5">
        <v>782</v>
      </c>
      <c r="F541" s="5">
        <v>717</v>
      </c>
    </row>
    <row r="542" spans="1:6" x14ac:dyDescent="0.35">
      <c r="A542">
        <v>2239</v>
      </c>
      <c r="B542" t="s">
        <v>28</v>
      </c>
      <c r="C542">
        <v>1189</v>
      </c>
      <c r="D542" t="s">
        <v>764</v>
      </c>
      <c r="E542" s="5">
        <v>310</v>
      </c>
      <c r="F542" s="5">
        <v>260</v>
      </c>
    </row>
    <row r="543" spans="1:6" x14ac:dyDescent="0.35">
      <c r="A543">
        <v>2239</v>
      </c>
      <c r="B543" t="s">
        <v>28</v>
      </c>
      <c r="C543">
        <v>4641</v>
      </c>
      <c r="D543" t="s">
        <v>765</v>
      </c>
      <c r="E543" s="5">
        <v>365</v>
      </c>
      <c r="F543" s="5">
        <v>319</v>
      </c>
    </row>
    <row r="544" spans="1:6" x14ac:dyDescent="0.35">
      <c r="A544">
        <v>2239</v>
      </c>
      <c r="B544" t="s">
        <v>28</v>
      </c>
      <c r="C544">
        <v>1200</v>
      </c>
      <c r="D544" t="s">
        <v>766</v>
      </c>
      <c r="E544" s="5">
        <v>1489</v>
      </c>
      <c r="F544" s="5">
        <v>1414</v>
      </c>
    </row>
    <row r="545" spans="1:6" x14ac:dyDescent="0.35">
      <c r="A545">
        <v>2239</v>
      </c>
      <c r="B545" t="s">
        <v>28</v>
      </c>
      <c r="C545">
        <v>1152</v>
      </c>
      <c r="D545" t="s">
        <v>767</v>
      </c>
      <c r="E545" s="5">
        <v>204</v>
      </c>
      <c r="F545" s="5">
        <v>170</v>
      </c>
    </row>
    <row r="546" spans="1:6" x14ac:dyDescent="0.35">
      <c r="A546">
        <v>2239</v>
      </c>
      <c r="B546" t="s">
        <v>28</v>
      </c>
      <c r="C546">
        <v>1201</v>
      </c>
      <c r="D546" t="s">
        <v>768</v>
      </c>
      <c r="E546" s="5">
        <v>1239</v>
      </c>
      <c r="F546" s="5">
        <v>1255</v>
      </c>
    </row>
    <row r="547" spans="1:6" x14ac:dyDescent="0.35">
      <c r="A547">
        <v>2239</v>
      </c>
      <c r="B547" t="s">
        <v>28</v>
      </c>
      <c r="C547">
        <v>4973</v>
      </c>
      <c r="D547" t="s">
        <v>769</v>
      </c>
      <c r="E547" s="5">
        <v>155</v>
      </c>
      <c r="F547" s="5">
        <v>1145</v>
      </c>
    </row>
    <row r="548" spans="1:6" x14ac:dyDescent="0.35">
      <c r="A548">
        <v>2239</v>
      </c>
      <c r="B548" t="s">
        <v>28</v>
      </c>
      <c r="C548">
        <v>2239</v>
      </c>
      <c r="D548" t="s">
        <v>28</v>
      </c>
      <c r="E548" s="5">
        <v>345</v>
      </c>
      <c r="F548" s="5">
        <v>292</v>
      </c>
    </row>
    <row r="549" spans="1:6" x14ac:dyDescent="0.35">
      <c r="A549">
        <v>2239</v>
      </c>
      <c r="B549" t="s">
        <v>28</v>
      </c>
      <c r="C549">
        <v>3536</v>
      </c>
      <c r="D549" t="s">
        <v>770</v>
      </c>
      <c r="E549" s="5">
        <v>552</v>
      </c>
      <c r="F549" s="5">
        <v>467</v>
      </c>
    </row>
    <row r="550" spans="1:6" x14ac:dyDescent="0.35">
      <c r="A550">
        <v>2239</v>
      </c>
      <c r="B550" t="s">
        <v>28</v>
      </c>
      <c r="C550">
        <v>1148</v>
      </c>
      <c r="D550" t="s">
        <v>771</v>
      </c>
      <c r="E550" s="5">
        <v>463</v>
      </c>
      <c r="F550" s="5">
        <v>400</v>
      </c>
    </row>
    <row r="551" spans="1:6" x14ac:dyDescent="0.35">
      <c r="A551">
        <v>2239</v>
      </c>
      <c r="B551" t="s">
        <v>28</v>
      </c>
      <c r="C551">
        <v>1199</v>
      </c>
      <c r="D551" t="s">
        <v>772</v>
      </c>
      <c r="E551" s="5">
        <v>740</v>
      </c>
      <c r="F551" s="5">
        <v>658</v>
      </c>
    </row>
    <row r="552" spans="1:6" x14ac:dyDescent="0.35">
      <c r="A552">
        <v>2239</v>
      </c>
      <c r="B552" t="s">
        <v>28</v>
      </c>
      <c r="C552">
        <v>1285</v>
      </c>
      <c r="D552" t="s">
        <v>773</v>
      </c>
      <c r="E552" s="5">
        <v>537</v>
      </c>
      <c r="F552" s="5">
        <v>427</v>
      </c>
    </row>
    <row r="553" spans="1:6" x14ac:dyDescent="0.35">
      <c r="A553">
        <v>2239</v>
      </c>
      <c r="B553" t="s">
        <v>28</v>
      </c>
      <c r="C553">
        <v>1150</v>
      </c>
      <c r="D553" t="s">
        <v>774</v>
      </c>
      <c r="E553" s="5">
        <v>483</v>
      </c>
      <c r="F553" s="5">
        <v>401</v>
      </c>
    </row>
    <row r="554" spans="1:6" x14ac:dyDescent="0.35">
      <c r="A554">
        <v>2239</v>
      </c>
      <c r="B554" t="s">
        <v>28</v>
      </c>
      <c r="C554">
        <v>1110</v>
      </c>
      <c r="D554" t="s">
        <v>775</v>
      </c>
      <c r="E554" s="5">
        <v>503</v>
      </c>
      <c r="F554" s="5">
        <v>413</v>
      </c>
    </row>
    <row r="555" spans="1:6" x14ac:dyDescent="0.35">
      <c r="A555">
        <v>2239</v>
      </c>
      <c r="B555" t="s">
        <v>28</v>
      </c>
      <c r="C555">
        <v>4018</v>
      </c>
      <c r="D555" t="s">
        <v>776</v>
      </c>
      <c r="E555" s="5">
        <v>1511</v>
      </c>
      <c r="F555" s="5">
        <v>1441</v>
      </c>
    </row>
    <row r="556" spans="1:6" x14ac:dyDescent="0.35">
      <c r="A556">
        <v>2239</v>
      </c>
      <c r="B556" t="s">
        <v>28</v>
      </c>
      <c r="C556">
        <v>4642</v>
      </c>
      <c r="D556" t="s">
        <v>777</v>
      </c>
      <c r="E556" s="5">
        <v>471</v>
      </c>
      <c r="F556" s="5">
        <v>399</v>
      </c>
    </row>
    <row r="557" spans="1:6" x14ac:dyDescent="0.35">
      <c r="A557">
        <v>2239</v>
      </c>
      <c r="B557" t="s">
        <v>28</v>
      </c>
      <c r="C557">
        <v>1116</v>
      </c>
      <c r="D557" t="s">
        <v>778</v>
      </c>
      <c r="E557" s="5">
        <v>433</v>
      </c>
      <c r="F557" s="5">
        <v>370</v>
      </c>
    </row>
    <row r="558" spans="1:6" x14ac:dyDescent="0.35">
      <c r="A558">
        <v>2239</v>
      </c>
      <c r="B558" t="s">
        <v>28</v>
      </c>
      <c r="C558">
        <v>1117</v>
      </c>
      <c r="D558" t="s">
        <v>779</v>
      </c>
      <c r="E558" s="5">
        <v>425</v>
      </c>
      <c r="F558" s="5">
        <v>389</v>
      </c>
    </row>
    <row r="559" spans="1:6" x14ac:dyDescent="0.35">
      <c r="A559">
        <v>2239</v>
      </c>
      <c r="B559" t="s">
        <v>28</v>
      </c>
      <c r="C559">
        <v>1190</v>
      </c>
      <c r="D559" t="s">
        <v>780</v>
      </c>
      <c r="E559" s="5">
        <v>411</v>
      </c>
      <c r="F559" s="5">
        <v>312</v>
      </c>
    </row>
    <row r="560" spans="1:6" x14ac:dyDescent="0.35">
      <c r="A560">
        <v>2239</v>
      </c>
      <c r="B560" t="s">
        <v>28</v>
      </c>
      <c r="C560">
        <v>3160</v>
      </c>
      <c r="D560" t="s">
        <v>781</v>
      </c>
      <c r="E560" s="5">
        <v>600</v>
      </c>
      <c r="F560" s="5">
        <v>475</v>
      </c>
    </row>
    <row r="561" spans="1:6" x14ac:dyDescent="0.35">
      <c r="A561">
        <v>2239</v>
      </c>
      <c r="B561" t="s">
        <v>28</v>
      </c>
      <c r="C561">
        <v>3159</v>
      </c>
      <c r="D561" t="s">
        <v>782</v>
      </c>
      <c r="E561" s="5">
        <v>455</v>
      </c>
      <c r="F561" s="5">
        <v>376</v>
      </c>
    </row>
    <row r="562" spans="1:6" x14ac:dyDescent="0.35">
      <c r="A562">
        <v>2239</v>
      </c>
      <c r="B562" t="s">
        <v>28</v>
      </c>
      <c r="C562">
        <v>4643</v>
      </c>
      <c r="D562" t="s">
        <v>783</v>
      </c>
      <c r="E562" s="5">
        <v>524</v>
      </c>
      <c r="F562" s="5">
        <v>433</v>
      </c>
    </row>
    <row r="563" spans="1:6" x14ac:dyDescent="0.35">
      <c r="A563">
        <v>2239</v>
      </c>
      <c r="B563" t="s">
        <v>28</v>
      </c>
      <c r="C563">
        <v>1196</v>
      </c>
      <c r="D563" t="s">
        <v>784</v>
      </c>
      <c r="E563" s="5">
        <v>737</v>
      </c>
      <c r="F563" s="5">
        <v>693</v>
      </c>
    </row>
    <row r="564" spans="1:6" x14ac:dyDescent="0.35">
      <c r="A564">
        <v>2239</v>
      </c>
      <c r="B564" t="s">
        <v>28</v>
      </c>
      <c r="C564">
        <v>1149</v>
      </c>
      <c r="D564" t="s">
        <v>785</v>
      </c>
      <c r="E564" s="5">
        <v>249</v>
      </c>
      <c r="F564" s="5">
        <v>226</v>
      </c>
    </row>
    <row r="565" spans="1:6" x14ac:dyDescent="0.35">
      <c r="A565">
        <v>2239</v>
      </c>
      <c r="B565" t="s">
        <v>28</v>
      </c>
      <c r="C565">
        <v>4703</v>
      </c>
      <c r="D565" t="s">
        <v>786</v>
      </c>
      <c r="E565" s="5">
        <v>410</v>
      </c>
      <c r="F565" s="5">
        <v>348</v>
      </c>
    </row>
    <row r="566" spans="1:6" x14ac:dyDescent="0.35">
      <c r="A566">
        <v>2239</v>
      </c>
      <c r="B566" t="s">
        <v>28</v>
      </c>
      <c r="C566">
        <v>1198</v>
      </c>
      <c r="D566" t="s">
        <v>787</v>
      </c>
      <c r="E566" s="5">
        <v>735</v>
      </c>
      <c r="F566" s="5">
        <v>715</v>
      </c>
    </row>
    <row r="567" spans="1:6" x14ac:dyDescent="0.35">
      <c r="A567">
        <v>2239</v>
      </c>
      <c r="B567" t="s">
        <v>28</v>
      </c>
      <c r="C567">
        <v>1302</v>
      </c>
      <c r="D567" t="s">
        <v>788</v>
      </c>
      <c r="E567" s="5">
        <v>468</v>
      </c>
      <c r="F567" s="5">
        <v>412</v>
      </c>
    </row>
    <row r="568" spans="1:6" x14ac:dyDescent="0.35">
      <c r="A568">
        <v>2239</v>
      </c>
      <c r="B568" t="s">
        <v>28</v>
      </c>
      <c r="C568">
        <v>1119</v>
      </c>
      <c r="D568" t="s">
        <v>789</v>
      </c>
      <c r="E568" s="5">
        <v>365</v>
      </c>
      <c r="F568" s="5">
        <v>330</v>
      </c>
    </row>
    <row r="569" spans="1:6" x14ac:dyDescent="0.35">
      <c r="A569">
        <v>2239</v>
      </c>
      <c r="B569" t="s">
        <v>28</v>
      </c>
      <c r="C569">
        <v>1114</v>
      </c>
      <c r="D569" t="s">
        <v>790</v>
      </c>
      <c r="E569" s="5">
        <v>445</v>
      </c>
      <c r="F569" s="5">
        <v>439</v>
      </c>
    </row>
    <row r="570" spans="1:6" x14ac:dyDescent="0.35">
      <c r="A570">
        <v>2239</v>
      </c>
      <c r="B570" t="s">
        <v>28</v>
      </c>
      <c r="C570">
        <v>1111</v>
      </c>
      <c r="D570" t="s">
        <v>791</v>
      </c>
      <c r="E570" s="5">
        <v>376</v>
      </c>
      <c r="F570" s="5">
        <v>327</v>
      </c>
    </row>
    <row r="571" spans="1:6" x14ac:dyDescent="0.35">
      <c r="A571">
        <v>2239</v>
      </c>
      <c r="B571" t="s">
        <v>28</v>
      </c>
      <c r="C571">
        <v>1151</v>
      </c>
      <c r="D571" t="s">
        <v>792</v>
      </c>
      <c r="E571" s="5">
        <v>522</v>
      </c>
      <c r="F571" s="5">
        <v>491</v>
      </c>
    </row>
    <row r="572" spans="1:6" x14ac:dyDescent="0.35">
      <c r="A572">
        <v>2024</v>
      </c>
      <c r="B572" t="s">
        <v>80</v>
      </c>
      <c r="C572">
        <v>3372</v>
      </c>
      <c r="D572" t="s">
        <v>793</v>
      </c>
      <c r="E572" s="5">
        <v>68</v>
      </c>
      <c r="F572" s="5">
        <v>60</v>
      </c>
    </row>
    <row r="573" spans="1:6" x14ac:dyDescent="0.35">
      <c r="A573">
        <v>2024</v>
      </c>
      <c r="B573" t="s">
        <v>80</v>
      </c>
      <c r="C573">
        <v>2024</v>
      </c>
      <c r="D573" t="s">
        <v>80</v>
      </c>
      <c r="E573" s="5">
        <v>33</v>
      </c>
      <c r="F573" s="5">
        <v>32</v>
      </c>
    </row>
    <row r="574" spans="1:6" x14ac:dyDescent="0.35">
      <c r="A574">
        <v>2024</v>
      </c>
      <c r="B574" t="s">
        <v>80</v>
      </c>
      <c r="C574">
        <v>361</v>
      </c>
      <c r="D574" t="s">
        <v>794</v>
      </c>
      <c r="E574" s="5">
        <v>580</v>
      </c>
      <c r="F574" s="5">
        <v>486</v>
      </c>
    </row>
    <row r="575" spans="1:6" x14ac:dyDescent="0.35">
      <c r="A575">
        <v>2024</v>
      </c>
      <c r="B575" t="s">
        <v>80</v>
      </c>
      <c r="C575">
        <v>369</v>
      </c>
      <c r="D575" t="s">
        <v>795</v>
      </c>
      <c r="E575" s="5">
        <v>1327</v>
      </c>
      <c r="F575" s="5">
        <v>1318</v>
      </c>
    </row>
    <row r="576" spans="1:6" x14ac:dyDescent="0.35">
      <c r="A576">
        <v>2024</v>
      </c>
      <c r="B576" t="s">
        <v>80</v>
      </c>
      <c r="C576">
        <v>362</v>
      </c>
      <c r="D576" t="s">
        <v>796</v>
      </c>
      <c r="E576" s="5">
        <v>496</v>
      </c>
      <c r="F576" s="5">
        <v>436</v>
      </c>
    </row>
    <row r="577" spans="1:6" x14ac:dyDescent="0.35">
      <c r="A577">
        <v>2024</v>
      </c>
      <c r="B577" t="s">
        <v>80</v>
      </c>
      <c r="C577">
        <v>363</v>
      </c>
      <c r="D577" t="s">
        <v>797</v>
      </c>
      <c r="E577" s="5">
        <v>472</v>
      </c>
      <c r="F577" s="5">
        <v>431</v>
      </c>
    </row>
    <row r="578" spans="1:6" x14ac:dyDescent="0.35">
      <c r="A578">
        <v>2024</v>
      </c>
      <c r="B578" t="s">
        <v>80</v>
      </c>
      <c r="C578">
        <v>364</v>
      </c>
      <c r="D578" t="s">
        <v>798</v>
      </c>
      <c r="E578" s="5">
        <v>252</v>
      </c>
      <c r="F578" s="5">
        <v>232</v>
      </c>
    </row>
    <row r="579" spans="1:6" x14ac:dyDescent="0.35">
      <c r="A579">
        <v>2024</v>
      </c>
      <c r="B579" t="s">
        <v>80</v>
      </c>
      <c r="C579">
        <v>2300</v>
      </c>
      <c r="D579" t="s">
        <v>799</v>
      </c>
      <c r="E579" s="5">
        <v>10</v>
      </c>
      <c r="F579" s="5">
        <v>9</v>
      </c>
    </row>
    <row r="580" spans="1:6" x14ac:dyDescent="0.35">
      <c r="A580">
        <v>2024</v>
      </c>
      <c r="B580" t="s">
        <v>80</v>
      </c>
      <c r="C580">
        <v>366</v>
      </c>
      <c r="D580" t="s">
        <v>800</v>
      </c>
      <c r="E580" s="5">
        <v>445</v>
      </c>
      <c r="F580" s="5">
        <v>382</v>
      </c>
    </row>
    <row r="581" spans="1:6" x14ac:dyDescent="0.35">
      <c r="A581">
        <v>2024</v>
      </c>
      <c r="B581" t="s">
        <v>80</v>
      </c>
      <c r="C581">
        <v>367</v>
      </c>
      <c r="D581" t="s">
        <v>801</v>
      </c>
      <c r="E581" s="5">
        <v>392</v>
      </c>
      <c r="F581" s="5">
        <v>384</v>
      </c>
    </row>
    <row r="582" spans="1:6" x14ac:dyDescent="0.35">
      <c r="A582">
        <v>1895</v>
      </c>
      <c r="B582" t="s">
        <v>249</v>
      </c>
      <c r="C582">
        <v>3351</v>
      </c>
      <c r="D582" t="s">
        <v>802</v>
      </c>
      <c r="E582" s="5">
        <v>92</v>
      </c>
      <c r="F582" s="5">
        <v>21</v>
      </c>
    </row>
    <row r="583" spans="1:6" x14ac:dyDescent="0.35">
      <c r="A583">
        <v>2215</v>
      </c>
      <c r="B583" t="s">
        <v>199</v>
      </c>
      <c r="C583">
        <v>1079</v>
      </c>
      <c r="D583" t="s">
        <v>803</v>
      </c>
      <c r="E583" s="5">
        <v>290</v>
      </c>
      <c r="F583" s="5">
        <v>279</v>
      </c>
    </row>
    <row r="584" spans="1:6" x14ac:dyDescent="0.35">
      <c r="A584">
        <v>2200</v>
      </c>
      <c r="B584" t="s">
        <v>178</v>
      </c>
      <c r="C584">
        <v>5512</v>
      </c>
      <c r="D584" t="s">
        <v>804</v>
      </c>
      <c r="E584" s="11" t="s">
        <v>295</v>
      </c>
      <c r="F584" s="5">
        <v>493</v>
      </c>
    </row>
    <row r="585" spans="1:6" x14ac:dyDescent="0.35">
      <c r="A585">
        <v>2200</v>
      </c>
      <c r="B585" t="s">
        <v>178</v>
      </c>
      <c r="C585">
        <v>4846</v>
      </c>
      <c r="D585" t="s">
        <v>805</v>
      </c>
      <c r="E585" s="5">
        <v>7</v>
      </c>
      <c r="F585" s="5">
        <v>10</v>
      </c>
    </row>
    <row r="586" spans="1:6" x14ac:dyDescent="0.35">
      <c r="A586">
        <v>3997</v>
      </c>
      <c r="B586" t="s">
        <v>230</v>
      </c>
      <c r="C586">
        <v>3363</v>
      </c>
      <c r="D586" t="s">
        <v>806</v>
      </c>
      <c r="E586" s="5">
        <v>182</v>
      </c>
      <c r="F586" s="5">
        <v>149</v>
      </c>
    </row>
    <row r="587" spans="1:6" x14ac:dyDescent="0.35">
      <c r="A587">
        <v>2053</v>
      </c>
      <c r="B587" t="s">
        <v>96</v>
      </c>
      <c r="C587">
        <v>3458</v>
      </c>
      <c r="D587" t="s">
        <v>807</v>
      </c>
      <c r="E587" s="5">
        <v>15</v>
      </c>
      <c r="F587" s="5">
        <v>10</v>
      </c>
    </row>
    <row r="588" spans="1:6" x14ac:dyDescent="0.35">
      <c r="A588">
        <v>2053</v>
      </c>
      <c r="B588" t="s">
        <v>96</v>
      </c>
      <c r="C588">
        <v>5359</v>
      </c>
      <c r="D588" t="s">
        <v>808</v>
      </c>
      <c r="E588" s="5">
        <v>114</v>
      </c>
      <c r="F588" s="5">
        <v>72</v>
      </c>
    </row>
    <row r="589" spans="1:6" x14ac:dyDescent="0.35">
      <c r="A589">
        <v>2053</v>
      </c>
      <c r="B589" t="s">
        <v>96</v>
      </c>
      <c r="C589">
        <v>429</v>
      </c>
      <c r="D589" t="s">
        <v>809</v>
      </c>
      <c r="E589" s="5">
        <v>308</v>
      </c>
      <c r="F589" s="5">
        <v>286</v>
      </c>
    </row>
    <row r="590" spans="1:6" x14ac:dyDescent="0.35">
      <c r="A590">
        <v>2053</v>
      </c>
      <c r="B590" t="s">
        <v>96</v>
      </c>
      <c r="C590">
        <v>1773</v>
      </c>
      <c r="D590" t="s">
        <v>810</v>
      </c>
      <c r="E590" s="5">
        <v>475</v>
      </c>
      <c r="F590" s="5">
        <v>455</v>
      </c>
    </row>
    <row r="591" spans="1:6" x14ac:dyDescent="0.35">
      <c r="A591">
        <v>2053</v>
      </c>
      <c r="B591" t="s">
        <v>96</v>
      </c>
      <c r="C591">
        <v>430</v>
      </c>
      <c r="D591" t="s">
        <v>811</v>
      </c>
      <c r="E591" s="5">
        <v>405</v>
      </c>
      <c r="F591" s="5">
        <v>335</v>
      </c>
    </row>
    <row r="592" spans="1:6" x14ac:dyDescent="0.35">
      <c r="A592">
        <v>2053</v>
      </c>
      <c r="B592" t="s">
        <v>96</v>
      </c>
      <c r="C592">
        <v>434</v>
      </c>
      <c r="D592" t="s">
        <v>812</v>
      </c>
      <c r="E592" s="5">
        <v>682</v>
      </c>
      <c r="F592" s="5">
        <v>745</v>
      </c>
    </row>
    <row r="593" spans="1:6" x14ac:dyDescent="0.35">
      <c r="A593">
        <v>2053</v>
      </c>
      <c r="B593" t="s">
        <v>96</v>
      </c>
      <c r="C593">
        <v>431</v>
      </c>
      <c r="D593" t="s">
        <v>813</v>
      </c>
      <c r="E593" s="5">
        <v>288</v>
      </c>
      <c r="F593" s="5">
        <v>262</v>
      </c>
    </row>
    <row r="594" spans="1:6" x14ac:dyDescent="0.35">
      <c r="A594">
        <v>2053</v>
      </c>
      <c r="B594" t="s">
        <v>96</v>
      </c>
      <c r="C594">
        <v>432</v>
      </c>
      <c r="D594" t="s">
        <v>814</v>
      </c>
      <c r="E594" s="5">
        <v>606</v>
      </c>
      <c r="F594" s="5">
        <v>585</v>
      </c>
    </row>
    <row r="595" spans="1:6" x14ac:dyDescent="0.35">
      <c r="A595">
        <v>2140</v>
      </c>
      <c r="B595" t="s">
        <v>154</v>
      </c>
      <c r="C595">
        <v>721</v>
      </c>
      <c r="D595" t="s">
        <v>815</v>
      </c>
      <c r="E595" s="5">
        <v>353</v>
      </c>
      <c r="F595" s="5">
        <v>330</v>
      </c>
    </row>
    <row r="596" spans="1:6" x14ac:dyDescent="0.35">
      <c r="A596">
        <v>2140</v>
      </c>
      <c r="B596" t="s">
        <v>154</v>
      </c>
      <c r="C596">
        <v>723</v>
      </c>
      <c r="D596" t="s">
        <v>816</v>
      </c>
      <c r="E596" s="5">
        <v>261</v>
      </c>
      <c r="F596" s="5">
        <v>255</v>
      </c>
    </row>
    <row r="597" spans="1:6" x14ac:dyDescent="0.35">
      <c r="A597">
        <v>2140</v>
      </c>
      <c r="B597" t="s">
        <v>154</v>
      </c>
      <c r="C597">
        <v>722</v>
      </c>
      <c r="D597" t="s">
        <v>817</v>
      </c>
      <c r="E597" s="5">
        <v>212</v>
      </c>
      <c r="F597" s="5">
        <v>196</v>
      </c>
    </row>
    <row r="598" spans="1:6" x14ac:dyDescent="0.35">
      <c r="A598">
        <v>1934</v>
      </c>
      <c r="B598" t="s">
        <v>234</v>
      </c>
      <c r="C598">
        <v>3352</v>
      </c>
      <c r="D598" t="s">
        <v>818</v>
      </c>
      <c r="E598" s="5">
        <v>162</v>
      </c>
      <c r="F598" s="5">
        <v>112</v>
      </c>
    </row>
    <row r="599" spans="1:6" x14ac:dyDescent="0.35">
      <c r="A599">
        <v>2008</v>
      </c>
      <c r="B599" t="s">
        <v>173</v>
      </c>
      <c r="C599">
        <v>331</v>
      </c>
      <c r="D599" t="s">
        <v>819</v>
      </c>
      <c r="E599" s="5">
        <v>272</v>
      </c>
      <c r="F599" s="5">
        <v>244</v>
      </c>
    </row>
    <row r="600" spans="1:6" x14ac:dyDescent="0.35">
      <c r="A600">
        <v>2008</v>
      </c>
      <c r="B600" t="s">
        <v>173</v>
      </c>
      <c r="C600">
        <v>327</v>
      </c>
      <c r="D600" t="s">
        <v>820</v>
      </c>
      <c r="E600" s="5">
        <v>301</v>
      </c>
      <c r="F600" s="5">
        <v>276</v>
      </c>
    </row>
    <row r="601" spans="1:6" x14ac:dyDescent="0.35">
      <c r="A601">
        <v>2008</v>
      </c>
      <c r="B601" t="s">
        <v>173</v>
      </c>
      <c r="C601">
        <v>330</v>
      </c>
      <c r="D601" t="s">
        <v>821</v>
      </c>
      <c r="E601" s="5">
        <v>21</v>
      </c>
      <c r="F601" s="5">
        <v>23</v>
      </c>
    </row>
    <row r="602" spans="1:6" x14ac:dyDescent="0.35">
      <c r="A602">
        <v>2107</v>
      </c>
      <c r="B602" t="s">
        <v>241</v>
      </c>
      <c r="C602">
        <v>691</v>
      </c>
      <c r="D602" t="s">
        <v>822</v>
      </c>
      <c r="E602" s="5">
        <v>21</v>
      </c>
      <c r="F602" s="5">
        <v>18</v>
      </c>
    </row>
    <row r="603" spans="1:6" x14ac:dyDescent="0.35">
      <c r="A603">
        <v>2107</v>
      </c>
      <c r="B603" t="s">
        <v>241</v>
      </c>
      <c r="C603">
        <v>712</v>
      </c>
      <c r="D603" t="s">
        <v>823</v>
      </c>
      <c r="E603" s="5">
        <v>32</v>
      </c>
      <c r="F603" s="5">
        <v>27</v>
      </c>
    </row>
    <row r="604" spans="1:6" x14ac:dyDescent="0.35">
      <c r="A604">
        <v>2107</v>
      </c>
      <c r="B604" t="s">
        <v>241</v>
      </c>
      <c r="C604">
        <v>3132</v>
      </c>
      <c r="D604" t="s">
        <v>824</v>
      </c>
      <c r="E604" s="5">
        <v>6</v>
      </c>
      <c r="F604" s="5">
        <v>7</v>
      </c>
    </row>
    <row r="605" spans="1:6" x14ac:dyDescent="0.35">
      <c r="A605">
        <v>2219</v>
      </c>
      <c r="B605" t="s">
        <v>200</v>
      </c>
      <c r="C605">
        <v>1084</v>
      </c>
      <c r="D605" t="s">
        <v>825</v>
      </c>
      <c r="E605" s="5">
        <v>8</v>
      </c>
      <c r="F605" s="5">
        <v>7</v>
      </c>
    </row>
    <row r="606" spans="1:6" x14ac:dyDescent="0.35">
      <c r="A606">
        <v>2219</v>
      </c>
      <c r="B606" t="s">
        <v>200</v>
      </c>
      <c r="C606">
        <v>1087</v>
      </c>
      <c r="D606" t="s">
        <v>826</v>
      </c>
      <c r="E606" s="5">
        <v>256</v>
      </c>
      <c r="F606" s="5">
        <v>263</v>
      </c>
    </row>
    <row r="607" spans="1:6" x14ac:dyDescent="0.35">
      <c r="A607">
        <v>2091</v>
      </c>
      <c r="B607" t="s">
        <v>119</v>
      </c>
      <c r="C607">
        <v>4717</v>
      </c>
      <c r="D607" t="s">
        <v>411</v>
      </c>
      <c r="E607" s="5">
        <v>3</v>
      </c>
      <c r="F607" s="5">
        <v>3</v>
      </c>
    </row>
    <row r="608" spans="1:6" x14ac:dyDescent="0.35">
      <c r="A608">
        <v>2091</v>
      </c>
      <c r="B608" t="s">
        <v>119</v>
      </c>
      <c r="C608">
        <v>1792</v>
      </c>
      <c r="D608" t="s">
        <v>416</v>
      </c>
      <c r="E608" s="5">
        <v>2</v>
      </c>
      <c r="F608" s="11" t="s">
        <v>298</v>
      </c>
    </row>
    <row r="609" spans="1:6" x14ac:dyDescent="0.35">
      <c r="A609">
        <v>2091</v>
      </c>
      <c r="B609" t="s">
        <v>119</v>
      </c>
      <c r="C609">
        <v>597</v>
      </c>
      <c r="D609" t="s">
        <v>827</v>
      </c>
      <c r="E609" s="5">
        <v>561</v>
      </c>
      <c r="F609" s="5">
        <v>534</v>
      </c>
    </row>
    <row r="610" spans="1:6" x14ac:dyDescent="0.35">
      <c r="A610">
        <v>2091</v>
      </c>
      <c r="B610" t="s">
        <v>119</v>
      </c>
      <c r="C610">
        <v>595</v>
      </c>
      <c r="D610" t="s">
        <v>828</v>
      </c>
      <c r="E610" s="5">
        <v>491</v>
      </c>
      <c r="F610" s="5">
        <v>459</v>
      </c>
    </row>
    <row r="611" spans="1:6" x14ac:dyDescent="0.35">
      <c r="A611">
        <v>2091</v>
      </c>
      <c r="B611" t="s">
        <v>119</v>
      </c>
      <c r="C611">
        <v>3545</v>
      </c>
      <c r="D611" t="s">
        <v>418</v>
      </c>
      <c r="E611" s="5">
        <v>1</v>
      </c>
      <c r="F611" s="5">
        <v>1</v>
      </c>
    </row>
    <row r="612" spans="1:6" x14ac:dyDescent="0.35">
      <c r="A612">
        <v>2091</v>
      </c>
      <c r="B612" t="s">
        <v>119</v>
      </c>
      <c r="C612">
        <v>596</v>
      </c>
      <c r="D612" t="s">
        <v>829</v>
      </c>
      <c r="E612" s="5">
        <v>514</v>
      </c>
      <c r="F612" s="5">
        <v>523</v>
      </c>
    </row>
    <row r="613" spans="1:6" x14ac:dyDescent="0.35">
      <c r="A613">
        <v>2091</v>
      </c>
      <c r="B613" t="s">
        <v>119</v>
      </c>
      <c r="C613">
        <v>1297</v>
      </c>
      <c r="D613" t="s">
        <v>830</v>
      </c>
      <c r="E613" s="5">
        <v>142</v>
      </c>
      <c r="F613" s="5">
        <v>102</v>
      </c>
    </row>
    <row r="614" spans="1:6" x14ac:dyDescent="0.35">
      <c r="A614">
        <v>2091</v>
      </c>
      <c r="B614" t="s">
        <v>119</v>
      </c>
      <c r="C614">
        <v>1545</v>
      </c>
      <c r="D614" t="s">
        <v>425</v>
      </c>
      <c r="E614" s="5">
        <v>3</v>
      </c>
      <c r="F614" s="5">
        <v>1</v>
      </c>
    </row>
    <row r="615" spans="1:6" x14ac:dyDescent="0.35">
      <c r="A615">
        <v>2109</v>
      </c>
      <c r="B615" t="s">
        <v>260</v>
      </c>
      <c r="C615">
        <v>700</v>
      </c>
      <c r="D615" t="s">
        <v>831</v>
      </c>
      <c r="E615" s="5">
        <v>2</v>
      </c>
      <c r="F615" s="5">
        <v>7</v>
      </c>
    </row>
    <row r="616" spans="1:6" x14ac:dyDescent="0.35">
      <c r="A616">
        <v>2057</v>
      </c>
      <c r="B616" t="s">
        <v>49</v>
      </c>
      <c r="C616">
        <v>467</v>
      </c>
      <c r="D616" t="s">
        <v>832</v>
      </c>
      <c r="E616" s="5">
        <v>239</v>
      </c>
      <c r="F616" s="5">
        <v>197</v>
      </c>
    </row>
    <row r="617" spans="1:6" x14ac:dyDescent="0.35">
      <c r="A617">
        <v>2057</v>
      </c>
      <c r="B617" t="s">
        <v>49</v>
      </c>
      <c r="C617">
        <v>482</v>
      </c>
      <c r="D617" t="s">
        <v>833</v>
      </c>
      <c r="E617" s="5">
        <v>190</v>
      </c>
      <c r="F617" s="5">
        <v>190</v>
      </c>
    </row>
    <row r="618" spans="1:6" x14ac:dyDescent="0.35">
      <c r="A618">
        <v>2057</v>
      </c>
      <c r="B618" t="s">
        <v>49</v>
      </c>
      <c r="C618">
        <v>480</v>
      </c>
      <c r="D618" t="s">
        <v>834</v>
      </c>
      <c r="E618" s="5">
        <v>406</v>
      </c>
      <c r="F618" s="5">
        <v>406</v>
      </c>
    </row>
    <row r="619" spans="1:6" x14ac:dyDescent="0.35">
      <c r="A619">
        <v>2057</v>
      </c>
      <c r="B619" t="s">
        <v>49</v>
      </c>
      <c r="C619">
        <v>468</v>
      </c>
      <c r="D619" t="s">
        <v>835</v>
      </c>
      <c r="E619" s="5">
        <v>176</v>
      </c>
      <c r="F619" s="5">
        <v>181</v>
      </c>
    </row>
    <row r="620" spans="1:6" x14ac:dyDescent="0.35">
      <c r="A620">
        <v>2057</v>
      </c>
      <c r="B620" t="s">
        <v>49</v>
      </c>
      <c r="C620">
        <v>483</v>
      </c>
      <c r="D620" t="s">
        <v>836</v>
      </c>
      <c r="E620" s="5">
        <v>121</v>
      </c>
      <c r="F620" s="5">
        <v>143</v>
      </c>
    </row>
    <row r="621" spans="1:6" x14ac:dyDescent="0.35">
      <c r="A621">
        <v>2057</v>
      </c>
      <c r="B621" t="s">
        <v>49</v>
      </c>
      <c r="C621">
        <v>4848</v>
      </c>
      <c r="D621" t="s">
        <v>837</v>
      </c>
      <c r="E621" s="5">
        <v>144</v>
      </c>
      <c r="F621" s="5">
        <v>97</v>
      </c>
    </row>
    <row r="622" spans="1:6" x14ac:dyDescent="0.35">
      <c r="A622">
        <v>2057</v>
      </c>
      <c r="B622" t="s">
        <v>49</v>
      </c>
      <c r="C622">
        <v>470</v>
      </c>
      <c r="D622" t="s">
        <v>838</v>
      </c>
      <c r="E622" s="5">
        <v>535</v>
      </c>
      <c r="F622" s="5">
        <v>488</v>
      </c>
    </row>
    <row r="623" spans="1:6" x14ac:dyDescent="0.35">
      <c r="A623">
        <v>2057</v>
      </c>
      <c r="B623" t="s">
        <v>49</v>
      </c>
      <c r="C623">
        <v>471</v>
      </c>
      <c r="D623" t="s">
        <v>839</v>
      </c>
      <c r="E623" s="5">
        <v>14</v>
      </c>
      <c r="F623" s="5">
        <v>6</v>
      </c>
    </row>
    <row r="624" spans="1:6" x14ac:dyDescent="0.35">
      <c r="A624">
        <v>2057</v>
      </c>
      <c r="B624" t="s">
        <v>49</v>
      </c>
      <c r="C624">
        <v>472</v>
      </c>
      <c r="D624" t="s">
        <v>840</v>
      </c>
      <c r="E624" s="5">
        <v>125</v>
      </c>
      <c r="F624" s="5">
        <v>112</v>
      </c>
    </row>
    <row r="625" spans="1:6" x14ac:dyDescent="0.35">
      <c r="A625">
        <v>2057</v>
      </c>
      <c r="B625" t="s">
        <v>49</v>
      </c>
      <c r="C625">
        <v>484</v>
      </c>
      <c r="D625" t="s">
        <v>841</v>
      </c>
      <c r="E625" s="5">
        <v>85</v>
      </c>
      <c r="F625" s="5">
        <v>94</v>
      </c>
    </row>
    <row r="626" spans="1:6" x14ac:dyDescent="0.35">
      <c r="A626">
        <v>2057</v>
      </c>
      <c r="B626" t="s">
        <v>49</v>
      </c>
      <c r="C626">
        <v>473</v>
      </c>
      <c r="D626" t="s">
        <v>842</v>
      </c>
      <c r="E626" s="5">
        <v>556</v>
      </c>
      <c r="F626" s="5">
        <v>489</v>
      </c>
    </row>
    <row r="627" spans="1:6" x14ac:dyDescent="0.35">
      <c r="A627">
        <v>2057</v>
      </c>
      <c r="B627" t="s">
        <v>49</v>
      </c>
      <c r="C627">
        <v>485</v>
      </c>
      <c r="D627" t="s">
        <v>843</v>
      </c>
      <c r="E627" s="5">
        <v>671</v>
      </c>
      <c r="F627" s="5">
        <v>662</v>
      </c>
    </row>
    <row r="628" spans="1:6" x14ac:dyDescent="0.35">
      <c r="A628">
        <v>2057</v>
      </c>
      <c r="B628" t="s">
        <v>49</v>
      </c>
      <c r="C628">
        <v>481</v>
      </c>
      <c r="D628" t="s">
        <v>844</v>
      </c>
      <c r="E628" s="5">
        <v>362</v>
      </c>
      <c r="F628" s="5">
        <v>378</v>
      </c>
    </row>
    <row r="629" spans="1:6" x14ac:dyDescent="0.35">
      <c r="A629">
        <v>2057</v>
      </c>
      <c r="B629" t="s">
        <v>49</v>
      </c>
      <c r="C629">
        <v>474</v>
      </c>
      <c r="D629" t="s">
        <v>845</v>
      </c>
      <c r="E629" s="5">
        <v>221</v>
      </c>
      <c r="F629" s="5">
        <v>172</v>
      </c>
    </row>
    <row r="630" spans="1:6" x14ac:dyDescent="0.35">
      <c r="A630">
        <v>2057</v>
      </c>
      <c r="B630" t="s">
        <v>49</v>
      </c>
      <c r="C630">
        <v>2057</v>
      </c>
      <c r="D630" t="s">
        <v>49</v>
      </c>
      <c r="E630" s="5">
        <v>148</v>
      </c>
      <c r="F630" s="5">
        <v>551</v>
      </c>
    </row>
    <row r="631" spans="1:6" x14ac:dyDescent="0.35">
      <c r="A631">
        <v>2057</v>
      </c>
      <c r="B631" t="s">
        <v>49</v>
      </c>
      <c r="C631">
        <v>486</v>
      </c>
      <c r="D631" t="s">
        <v>846</v>
      </c>
      <c r="E631" s="5">
        <v>224</v>
      </c>
      <c r="F631" s="5">
        <v>225</v>
      </c>
    </row>
    <row r="632" spans="1:6" x14ac:dyDescent="0.35">
      <c r="A632">
        <v>2057</v>
      </c>
      <c r="B632" t="s">
        <v>49</v>
      </c>
      <c r="C632">
        <v>475</v>
      </c>
      <c r="D632" t="s">
        <v>847</v>
      </c>
      <c r="E632" s="5">
        <v>126</v>
      </c>
      <c r="F632" s="5">
        <v>120</v>
      </c>
    </row>
    <row r="633" spans="1:6" x14ac:dyDescent="0.35">
      <c r="A633">
        <v>2057</v>
      </c>
      <c r="B633" t="s">
        <v>49</v>
      </c>
      <c r="C633">
        <v>488</v>
      </c>
      <c r="D633" t="s">
        <v>848</v>
      </c>
      <c r="E633" s="5">
        <v>728</v>
      </c>
      <c r="F633" s="5">
        <v>720</v>
      </c>
    </row>
    <row r="634" spans="1:6" x14ac:dyDescent="0.35">
      <c r="A634">
        <v>2057</v>
      </c>
      <c r="B634" t="s">
        <v>49</v>
      </c>
      <c r="C634">
        <v>476</v>
      </c>
      <c r="D634" t="s">
        <v>849</v>
      </c>
      <c r="E634" s="5">
        <v>150</v>
      </c>
      <c r="F634" s="5">
        <v>140</v>
      </c>
    </row>
    <row r="635" spans="1:6" x14ac:dyDescent="0.35">
      <c r="A635">
        <v>2057</v>
      </c>
      <c r="B635" t="s">
        <v>49</v>
      </c>
      <c r="C635">
        <v>477</v>
      </c>
      <c r="D635" t="s">
        <v>850</v>
      </c>
      <c r="E635" s="5">
        <v>632</v>
      </c>
      <c r="F635" s="5">
        <v>569</v>
      </c>
    </row>
    <row r="636" spans="1:6" x14ac:dyDescent="0.35">
      <c r="A636">
        <v>2057</v>
      </c>
      <c r="B636" t="s">
        <v>49</v>
      </c>
      <c r="C636">
        <v>4581</v>
      </c>
      <c r="D636" t="s">
        <v>851</v>
      </c>
      <c r="E636" s="5">
        <v>47</v>
      </c>
      <c r="F636" s="11" t="s">
        <v>358</v>
      </c>
    </row>
    <row r="637" spans="1:6" x14ac:dyDescent="0.35">
      <c r="A637">
        <v>2057</v>
      </c>
      <c r="B637" t="s">
        <v>49</v>
      </c>
      <c r="C637">
        <v>478</v>
      </c>
      <c r="D637" t="s">
        <v>852</v>
      </c>
      <c r="E637" s="5">
        <v>605</v>
      </c>
      <c r="F637" s="5">
        <v>565</v>
      </c>
    </row>
    <row r="638" spans="1:6" x14ac:dyDescent="0.35">
      <c r="A638">
        <v>2057</v>
      </c>
      <c r="B638" t="s">
        <v>49</v>
      </c>
      <c r="C638">
        <v>479</v>
      </c>
      <c r="D638" t="s">
        <v>853</v>
      </c>
      <c r="E638" s="5">
        <v>336</v>
      </c>
      <c r="F638" s="5">
        <v>279</v>
      </c>
    </row>
    <row r="639" spans="1:6" x14ac:dyDescent="0.35">
      <c r="A639">
        <v>2056</v>
      </c>
      <c r="B639" t="s">
        <v>92</v>
      </c>
      <c r="C639">
        <v>4545</v>
      </c>
      <c r="D639" t="s">
        <v>854</v>
      </c>
      <c r="E639" s="5">
        <v>183</v>
      </c>
      <c r="F639" s="5">
        <v>174</v>
      </c>
    </row>
    <row r="640" spans="1:6" x14ac:dyDescent="0.35">
      <c r="A640">
        <v>2056</v>
      </c>
      <c r="B640" t="s">
        <v>92</v>
      </c>
      <c r="C640">
        <v>459</v>
      </c>
      <c r="D640" t="s">
        <v>855</v>
      </c>
      <c r="E640" s="5">
        <v>397</v>
      </c>
      <c r="F640" s="5">
        <v>250</v>
      </c>
    </row>
    <row r="641" spans="1:6" x14ac:dyDescent="0.35">
      <c r="A641">
        <v>2056</v>
      </c>
      <c r="B641" t="s">
        <v>92</v>
      </c>
      <c r="C641">
        <v>1257</v>
      </c>
      <c r="D641" t="s">
        <v>856</v>
      </c>
      <c r="E641" s="5">
        <v>28</v>
      </c>
      <c r="F641" s="5">
        <v>29</v>
      </c>
    </row>
    <row r="642" spans="1:6" x14ac:dyDescent="0.35">
      <c r="A642">
        <v>2056</v>
      </c>
      <c r="B642" t="s">
        <v>92</v>
      </c>
      <c r="C642">
        <v>2056</v>
      </c>
      <c r="D642" t="s">
        <v>92</v>
      </c>
      <c r="E642" s="5">
        <v>7</v>
      </c>
      <c r="F642" s="5">
        <v>7</v>
      </c>
    </row>
    <row r="643" spans="1:6" x14ac:dyDescent="0.35">
      <c r="A643">
        <v>2056</v>
      </c>
      <c r="B643" t="s">
        <v>92</v>
      </c>
      <c r="C643">
        <v>5355</v>
      </c>
      <c r="D643" t="s">
        <v>857</v>
      </c>
      <c r="E643" s="5">
        <v>79</v>
      </c>
      <c r="F643" s="5">
        <v>320</v>
      </c>
    </row>
    <row r="644" spans="1:6" x14ac:dyDescent="0.35">
      <c r="A644">
        <v>2056</v>
      </c>
      <c r="B644" t="s">
        <v>92</v>
      </c>
      <c r="C644">
        <v>487</v>
      </c>
      <c r="D644" t="s">
        <v>858</v>
      </c>
      <c r="E644" s="5">
        <v>667</v>
      </c>
      <c r="F644" s="5">
        <v>628</v>
      </c>
    </row>
    <row r="645" spans="1:6" x14ac:dyDescent="0.35">
      <c r="A645">
        <v>2056</v>
      </c>
      <c r="B645" t="s">
        <v>92</v>
      </c>
      <c r="C645">
        <v>461</v>
      </c>
      <c r="D645" t="s">
        <v>859</v>
      </c>
      <c r="E645" s="5">
        <v>362</v>
      </c>
      <c r="F645" s="5">
        <v>322</v>
      </c>
    </row>
    <row r="646" spans="1:6" x14ac:dyDescent="0.35">
      <c r="A646">
        <v>2056</v>
      </c>
      <c r="B646" t="s">
        <v>92</v>
      </c>
      <c r="C646">
        <v>462</v>
      </c>
      <c r="D646" t="s">
        <v>860</v>
      </c>
      <c r="E646" s="5">
        <v>223</v>
      </c>
      <c r="F646" s="5">
        <v>244</v>
      </c>
    </row>
    <row r="647" spans="1:6" x14ac:dyDescent="0.35">
      <c r="A647">
        <v>2056</v>
      </c>
      <c r="B647" t="s">
        <v>92</v>
      </c>
      <c r="C647">
        <v>463</v>
      </c>
      <c r="D647" t="s">
        <v>861</v>
      </c>
      <c r="E647" s="5">
        <v>624</v>
      </c>
      <c r="F647" s="5">
        <v>531</v>
      </c>
    </row>
    <row r="648" spans="1:6" x14ac:dyDescent="0.35">
      <c r="A648">
        <v>2056</v>
      </c>
      <c r="B648" t="s">
        <v>92</v>
      </c>
      <c r="C648">
        <v>465</v>
      </c>
      <c r="D648" t="s">
        <v>862</v>
      </c>
      <c r="E648" s="5">
        <v>389</v>
      </c>
      <c r="F648" s="5">
        <v>294</v>
      </c>
    </row>
    <row r="649" spans="1:6" x14ac:dyDescent="0.35">
      <c r="A649">
        <v>2262</v>
      </c>
      <c r="B649" t="s">
        <v>181</v>
      </c>
      <c r="C649">
        <v>166</v>
      </c>
      <c r="D649" t="s">
        <v>863</v>
      </c>
      <c r="E649" s="5">
        <v>360</v>
      </c>
      <c r="F649" s="5">
        <v>348</v>
      </c>
    </row>
    <row r="650" spans="1:6" x14ac:dyDescent="0.35">
      <c r="A650">
        <v>2262</v>
      </c>
      <c r="B650" t="s">
        <v>181</v>
      </c>
      <c r="C650">
        <v>169</v>
      </c>
      <c r="D650" t="s">
        <v>864</v>
      </c>
      <c r="E650" s="5">
        <v>142</v>
      </c>
      <c r="F650" s="5">
        <v>144</v>
      </c>
    </row>
    <row r="651" spans="1:6" x14ac:dyDescent="0.35">
      <c r="A651">
        <v>2212</v>
      </c>
      <c r="B651" t="s">
        <v>114</v>
      </c>
      <c r="C651">
        <v>1066</v>
      </c>
      <c r="D651" t="s">
        <v>696</v>
      </c>
      <c r="E651" s="5">
        <v>474</v>
      </c>
      <c r="F651" s="5">
        <v>365</v>
      </c>
    </row>
    <row r="652" spans="1:6" x14ac:dyDescent="0.35">
      <c r="A652">
        <v>2212</v>
      </c>
      <c r="B652" t="s">
        <v>114</v>
      </c>
      <c r="C652">
        <v>1068</v>
      </c>
      <c r="D652" t="s">
        <v>865</v>
      </c>
      <c r="E652" s="5">
        <v>293</v>
      </c>
      <c r="F652" s="5">
        <v>247</v>
      </c>
    </row>
    <row r="653" spans="1:6" x14ac:dyDescent="0.35">
      <c r="A653">
        <v>2212</v>
      </c>
      <c r="B653" t="s">
        <v>114</v>
      </c>
      <c r="C653">
        <v>1069</v>
      </c>
      <c r="D653" t="s">
        <v>866</v>
      </c>
      <c r="E653" s="5">
        <v>300</v>
      </c>
      <c r="F653" s="5">
        <v>242</v>
      </c>
    </row>
    <row r="654" spans="1:6" x14ac:dyDescent="0.35">
      <c r="A654">
        <v>2212</v>
      </c>
      <c r="B654" t="s">
        <v>114</v>
      </c>
      <c r="C654">
        <v>1073</v>
      </c>
      <c r="D654" t="s">
        <v>867</v>
      </c>
      <c r="E654" s="5">
        <v>681</v>
      </c>
      <c r="F654" s="5">
        <v>610</v>
      </c>
    </row>
    <row r="655" spans="1:6" x14ac:dyDescent="0.35">
      <c r="A655">
        <v>2212</v>
      </c>
      <c r="B655" t="s">
        <v>114</v>
      </c>
      <c r="C655">
        <v>1072</v>
      </c>
      <c r="D655" t="s">
        <v>868</v>
      </c>
      <c r="E655" s="5">
        <v>554</v>
      </c>
      <c r="F655" s="5">
        <v>497</v>
      </c>
    </row>
    <row r="656" spans="1:6" x14ac:dyDescent="0.35">
      <c r="A656">
        <v>2212</v>
      </c>
      <c r="B656" t="s">
        <v>114</v>
      </c>
      <c r="C656">
        <v>2212</v>
      </c>
      <c r="D656" t="s">
        <v>114</v>
      </c>
      <c r="E656" s="5">
        <v>32</v>
      </c>
      <c r="F656" s="5">
        <v>2</v>
      </c>
    </row>
    <row r="657" spans="1:6" x14ac:dyDescent="0.35">
      <c r="A657">
        <v>2212</v>
      </c>
      <c r="B657" t="s">
        <v>114</v>
      </c>
      <c r="C657">
        <v>1067</v>
      </c>
      <c r="D657" t="s">
        <v>869</v>
      </c>
      <c r="E657" s="5">
        <v>14</v>
      </c>
      <c r="F657" s="5">
        <v>16</v>
      </c>
    </row>
    <row r="658" spans="1:6" x14ac:dyDescent="0.35">
      <c r="A658">
        <v>2059</v>
      </c>
      <c r="B658" t="s">
        <v>158</v>
      </c>
      <c r="C658">
        <v>491</v>
      </c>
      <c r="D658" t="s">
        <v>870</v>
      </c>
      <c r="E658" s="5">
        <v>120</v>
      </c>
      <c r="F658" s="5">
        <v>112</v>
      </c>
    </row>
    <row r="659" spans="1:6" x14ac:dyDescent="0.35">
      <c r="A659">
        <v>2059</v>
      </c>
      <c r="B659" t="s">
        <v>158</v>
      </c>
      <c r="C659">
        <v>490</v>
      </c>
      <c r="D659" t="s">
        <v>871</v>
      </c>
      <c r="E659" s="5">
        <v>369</v>
      </c>
      <c r="F659" s="5">
        <v>298</v>
      </c>
    </row>
    <row r="660" spans="1:6" x14ac:dyDescent="0.35">
      <c r="A660">
        <v>2059</v>
      </c>
      <c r="B660" t="s">
        <v>158</v>
      </c>
      <c r="C660">
        <v>2059</v>
      </c>
      <c r="D660" t="s">
        <v>158</v>
      </c>
      <c r="E660" s="11" t="s">
        <v>298</v>
      </c>
      <c r="F660" s="5">
        <v>83</v>
      </c>
    </row>
    <row r="661" spans="1:6" x14ac:dyDescent="0.35">
      <c r="A661">
        <v>2059</v>
      </c>
      <c r="B661" t="s">
        <v>158</v>
      </c>
      <c r="C661">
        <v>492</v>
      </c>
      <c r="D661" t="s">
        <v>872</v>
      </c>
      <c r="E661" s="5">
        <v>217</v>
      </c>
      <c r="F661" s="5">
        <v>201</v>
      </c>
    </row>
    <row r="662" spans="1:6" x14ac:dyDescent="0.35">
      <c r="A662">
        <v>2059</v>
      </c>
      <c r="B662" t="s">
        <v>158</v>
      </c>
      <c r="C662">
        <v>489</v>
      </c>
      <c r="D662" t="s">
        <v>873</v>
      </c>
      <c r="E662" s="5">
        <v>51</v>
      </c>
      <c r="F662" s="5">
        <v>42</v>
      </c>
    </row>
    <row r="663" spans="1:6" x14ac:dyDescent="0.35">
      <c r="A663">
        <v>1923</v>
      </c>
      <c r="B663" t="s">
        <v>47</v>
      </c>
      <c r="C663">
        <v>53</v>
      </c>
      <c r="D663" t="s">
        <v>874</v>
      </c>
      <c r="E663" s="5">
        <v>432</v>
      </c>
      <c r="F663" s="5">
        <v>413</v>
      </c>
    </row>
    <row r="664" spans="1:6" x14ac:dyDescent="0.35">
      <c r="A664">
        <v>1923</v>
      </c>
      <c r="B664" t="s">
        <v>47</v>
      </c>
      <c r="C664">
        <v>54</v>
      </c>
      <c r="D664" t="s">
        <v>875</v>
      </c>
      <c r="E664" s="5">
        <v>422</v>
      </c>
      <c r="F664" s="5">
        <v>395</v>
      </c>
    </row>
    <row r="665" spans="1:6" x14ac:dyDescent="0.35">
      <c r="A665">
        <v>1923</v>
      </c>
      <c r="B665" t="s">
        <v>47</v>
      </c>
      <c r="C665">
        <v>5455</v>
      </c>
      <c r="D665" t="s">
        <v>876</v>
      </c>
      <c r="E665" s="5">
        <v>14</v>
      </c>
      <c r="F665" s="5">
        <v>26</v>
      </c>
    </row>
    <row r="666" spans="1:6" x14ac:dyDescent="0.35">
      <c r="A666">
        <v>1923</v>
      </c>
      <c r="B666" t="s">
        <v>47</v>
      </c>
      <c r="C666">
        <v>55</v>
      </c>
      <c r="D666" t="s">
        <v>877</v>
      </c>
      <c r="E666" s="5">
        <v>406</v>
      </c>
      <c r="F666" s="5">
        <v>346</v>
      </c>
    </row>
    <row r="667" spans="1:6" x14ac:dyDescent="0.35">
      <c r="A667">
        <v>1923</v>
      </c>
      <c r="B667" t="s">
        <v>47</v>
      </c>
      <c r="C667">
        <v>59</v>
      </c>
      <c r="D667" t="s">
        <v>878</v>
      </c>
      <c r="E667" s="5">
        <v>861</v>
      </c>
      <c r="F667" s="5">
        <v>859</v>
      </c>
    </row>
    <row r="668" spans="1:6" x14ac:dyDescent="0.35">
      <c r="A668">
        <v>1923</v>
      </c>
      <c r="B668" t="s">
        <v>47</v>
      </c>
      <c r="C668">
        <v>1923</v>
      </c>
      <c r="D668" t="s">
        <v>47</v>
      </c>
      <c r="E668" s="5">
        <v>51</v>
      </c>
      <c r="F668" s="5">
        <v>39</v>
      </c>
    </row>
    <row r="669" spans="1:6" x14ac:dyDescent="0.35">
      <c r="A669">
        <v>1923</v>
      </c>
      <c r="B669" t="s">
        <v>47</v>
      </c>
      <c r="C669">
        <v>61</v>
      </c>
      <c r="D669" t="s">
        <v>879</v>
      </c>
      <c r="E669" s="5">
        <v>1259</v>
      </c>
      <c r="F669" s="5">
        <v>1251</v>
      </c>
    </row>
    <row r="670" spans="1:6" x14ac:dyDescent="0.35">
      <c r="A670">
        <v>1923</v>
      </c>
      <c r="B670" t="s">
        <v>47</v>
      </c>
      <c r="C670">
        <v>62</v>
      </c>
      <c r="D670" t="s">
        <v>880</v>
      </c>
      <c r="E670" s="5">
        <v>1221</v>
      </c>
      <c r="F670" s="5">
        <v>1254</v>
      </c>
    </row>
    <row r="671" spans="1:6" x14ac:dyDescent="0.35">
      <c r="A671">
        <v>1923</v>
      </c>
      <c r="B671" t="s">
        <v>47</v>
      </c>
      <c r="C671">
        <v>60</v>
      </c>
      <c r="D671" t="s">
        <v>881</v>
      </c>
      <c r="E671" s="5">
        <v>827</v>
      </c>
      <c r="F671" s="5">
        <v>789</v>
      </c>
    </row>
    <row r="672" spans="1:6" x14ac:dyDescent="0.35">
      <c r="A672">
        <v>1923</v>
      </c>
      <c r="B672" t="s">
        <v>47</v>
      </c>
      <c r="C672">
        <v>1288</v>
      </c>
      <c r="D672" t="s">
        <v>882</v>
      </c>
      <c r="E672" s="5">
        <v>569</v>
      </c>
      <c r="F672" s="5">
        <v>525</v>
      </c>
    </row>
    <row r="673" spans="1:6" x14ac:dyDescent="0.35">
      <c r="A673">
        <v>1923</v>
      </c>
      <c r="B673" t="s">
        <v>47</v>
      </c>
      <c r="C673">
        <v>56</v>
      </c>
      <c r="D673" t="s">
        <v>883</v>
      </c>
      <c r="E673" s="5">
        <v>566</v>
      </c>
      <c r="F673" s="5">
        <v>526</v>
      </c>
    </row>
    <row r="674" spans="1:6" x14ac:dyDescent="0.35">
      <c r="A674">
        <v>1923</v>
      </c>
      <c r="B674" t="s">
        <v>47</v>
      </c>
      <c r="C674">
        <v>58</v>
      </c>
      <c r="D674" t="s">
        <v>884</v>
      </c>
      <c r="E674" s="5">
        <v>460</v>
      </c>
      <c r="F674" s="5">
        <v>422</v>
      </c>
    </row>
    <row r="675" spans="1:6" x14ac:dyDescent="0.35">
      <c r="A675">
        <v>2064</v>
      </c>
      <c r="B675" t="s">
        <v>235</v>
      </c>
      <c r="C675">
        <v>2064</v>
      </c>
      <c r="D675" t="s">
        <v>235</v>
      </c>
      <c r="E675" s="5">
        <v>102</v>
      </c>
      <c r="F675" s="5">
        <v>90</v>
      </c>
    </row>
    <row r="676" spans="1:6" x14ac:dyDescent="0.35">
      <c r="A676">
        <v>2064</v>
      </c>
      <c r="B676" t="s">
        <v>235</v>
      </c>
      <c r="C676">
        <v>3302</v>
      </c>
      <c r="D676" t="s">
        <v>885</v>
      </c>
      <c r="E676" s="11" t="s">
        <v>298</v>
      </c>
      <c r="F676" s="5">
        <v>15</v>
      </c>
    </row>
    <row r="677" spans="1:6" x14ac:dyDescent="0.35">
      <c r="A677">
        <v>2101</v>
      </c>
      <c r="B677" t="s">
        <v>78</v>
      </c>
      <c r="C677">
        <v>652</v>
      </c>
      <c r="D677" t="s">
        <v>886</v>
      </c>
      <c r="E677" s="5">
        <v>311</v>
      </c>
      <c r="F677" s="5">
        <v>281</v>
      </c>
    </row>
    <row r="678" spans="1:6" x14ac:dyDescent="0.35">
      <c r="A678">
        <v>2101</v>
      </c>
      <c r="B678" t="s">
        <v>78</v>
      </c>
      <c r="C678">
        <v>653</v>
      </c>
      <c r="D678" t="s">
        <v>887</v>
      </c>
      <c r="E678" s="5">
        <v>335</v>
      </c>
      <c r="F678" s="5">
        <v>289</v>
      </c>
    </row>
    <row r="679" spans="1:6" x14ac:dyDescent="0.35">
      <c r="A679">
        <v>2101</v>
      </c>
      <c r="B679" t="s">
        <v>78</v>
      </c>
      <c r="C679">
        <v>658</v>
      </c>
      <c r="D679" t="s">
        <v>888</v>
      </c>
      <c r="E679" s="5">
        <v>304</v>
      </c>
      <c r="F679" s="5">
        <v>261</v>
      </c>
    </row>
    <row r="680" spans="1:6" x14ac:dyDescent="0.35">
      <c r="A680">
        <v>2101</v>
      </c>
      <c r="B680" t="s">
        <v>78</v>
      </c>
      <c r="C680">
        <v>671</v>
      </c>
      <c r="D680" t="s">
        <v>889</v>
      </c>
      <c r="E680" s="5">
        <v>244</v>
      </c>
      <c r="F680" s="5">
        <v>222</v>
      </c>
    </row>
    <row r="681" spans="1:6" x14ac:dyDescent="0.35">
      <c r="A681">
        <v>2101</v>
      </c>
      <c r="B681" t="s">
        <v>78</v>
      </c>
      <c r="C681">
        <v>2101</v>
      </c>
      <c r="D681" t="s">
        <v>78</v>
      </c>
      <c r="E681" s="5">
        <v>7</v>
      </c>
      <c r="F681" s="11" t="s">
        <v>298</v>
      </c>
    </row>
    <row r="682" spans="1:6" x14ac:dyDescent="0.35">
      <c r="A682">
        <v>2101</v>
      </c>
      <c r="B682" t="s">
        <v>78</v>
      </c>
      <c r="C682">
        <v>688</v>
      </c>
      <c r="D682" t="s">
        <v>890</v>
      </c>
      <c r="E682" s="5">
        <v>1279</v>
      </c>
      <c r="F682" s="5">
        <v>1214</v>
      </c>
    </row>
    <row r="683" spans="1:6" x14ac:dyDescent="0.35">
      <c r="A683">
        <v>2101</v>
      </c>
      <c r="B683" t="s">
        <v>78</v>
      </c>
      <c r="C683">
        <v>3504</v>
      </c>
      <c r="D683" t="s">
        <v>891</v>
      </c>
      <c r="E683" s="5">
        <v>356</v>
      </c>
      <c r="F683" s="5">
        <v>326</v>
      </c>
    </row>
    <row r="684" spans="1:6" x14ac:dyDescent="0.35">
      <c r="A684">
        <v>2101</v>
      </c>
      <c r="B684" t="s">
        <v>78</v>
      </c>
      <c r="C684">
        <v>3503</v>
      </c>
      <c r="D684" t="s">
        <v>892</v>
      </c>
      <c r="E684" s="5">
        <v>410</v>
      </c>
      <c r="F684" s="5">
        <v>332</v>
      </c>
    </row>
    <row r="685" spans="1:6" x14ac:dyDescent="0.35">
      <c r="A685">
        <v>2101</v>
      </c>
      <c r="B685" t="s">
        <v>78</v>
      </c>
      <c r="C685">
        <v>3505</v>
      </c>
      <c r="D685" t="s">
        <v>893</v>
      </c>
      <c r="E685" s="5">
        <v>338</v>
      </c>
      <c r="F685" s="5">
        <v>304</v>
      </c>
    </row>
    <row r="686" spans="1:6" x14ac:dyDescent="0.35">
      <c r="A686">
        <v>2101</v>
      </c>
      <c r="B686" t="s">
        <v>78</v>
      </c>
      <c r="C686">
        <v>674</v>
      </c>
      <c r="D686" t="s">
        <v>894</v>
      </c>
      <c r="E686" s="5">
        <v>646</v>
      </c>
      <c r="F686" s="5">
        <v>550</v>
      </c>
    </row>
    <row r="687" spans="1:6" x14ac:dyDescent="0.35">
      <c r="A687">
        <v>2097</v>
      </c>
      <c r="B687" t="s">
        <v>68</v>
      </c>
      <c r="C687">
        <v>623</v>
      </c>
      <c r="D687" t="s">
        <v>895</v>
      </c>
      <c r="E687" s="5">
        <v>334</v>
      </c>
      <c r="F687" s="5">
        <v>238</v>
      </c>
    </row>
    <row r="688" spans="1:6" x14ac:dyDescent="0.35">
      <c r="A688">
        <v>2097</v>
      </c>
      <c r="B688" t="s">
        <v>68</v>
      </c>
      <c r="C688">
        <v>3361</v>
      </c>
      <c r="D688" t="s">
        <v>896</v>
      </c>
      <c r="E688" s="5">
        <v>212</v>
      </c>
      <c r="F688" s="5">
        <v>227</v>
      </c>
    </row>
    <row r="689" spans="1:6" x14ac:dyDescent="0.35">
      <c r="A689">
        <v>2097</v>
      </c>
      <c r="B689" t="s">
        <v>68</v>
      </c>
      <c r="C689">
        <v>3240</v>
      </c>
      <c r="D689" t="s">
        <v>897</v>
      </c>
      <c r="E689" s="5">
        <v>47</v>
      </c>
      <c r="F689" s="5">
        <v>44</v>
      </c>
    </row>
    <row r="690" spans="1:6" x14ac:dyDescent="0.35">
      <c r="A690">
        <v>2097</v>
      </c>
      <c r="B690" t="s">
        <v>68</v>
      </c>
      <c r="C690">
        <v>627</v>
      </c>
      <c r="D690" t="s">
        <v>898</v>
      </c>
      <c r="E690" s="5">
        <v>640</v>
      </c>
      <c r="F690" s="5">
        <v>597</v>
      </c>
    </row>
    <row r="691" spans="1:6" x14ac:dyDescent="0.35">
      <c r="A691">
        <v>2097</v>
      </c>
      <c r="B691" t="s">
        <v>68</v>
      </c>
      <c r="C691">
        <v>615</v>
      </c>
      <c r="D691" t="s">
        <v>899</v>
      </c>
      <c r="E691" s="5">
        <v>523</v>
      </c>
      <c r="F691" s="5">
        <v>501</v>
      </c>
    </row>
    <row r="692" spans="1:6" x14ac:dyDescent="0.35">
      <c r="A692">
        <v>2097</v>
      </c>
      <c r="B692" t="s">
        <v>68</v>
      </c>
      <c r="C692">
        <v>617</v>
      </c>
      <c r="D692" t="s">
        <v>900</v>
      </c>
      <c r="E692" s="5">
        <v>369</v>
      </c>
      <c r="F692" s="5">
        <v>299</v>
      </c>
    </row>
    <row r="693" spans="1:6" x14ac:dyDescent="0.35">
      <c r="A693">
        <v>2097</v>
      </c>
      <c r="B693" t="s">
        <v>68</v>
      </c>
      <c r="C693">
        <v>614</v>
      </c>
      <c r="D693" t="s">
        <v>901</v>
      </c>
      <c r="E693" s="5">
        <v>8</v>
      </c>
      <c r="F693" s="5">
        <v>5</v>
      </c>
    </row>
    <row r="694" spans="1:6" x14ac:dyDescent="0.35">
      <c r="A694">
        <v>2097</v>
      </c>
      <c r="B694" t="s">
        <v>68</v>
      </c>
      <c r="C694">
        <v>625</v>
      </c>
      <c r="D694" t="s">
        <v>902</v>
      </c>
      <c r="E694" s="5">
        <v>480</v>
      </c>
      <c r="F694" s="5">
        <v>401</v>
      </c>
    </row>
    <row r="695" spans="1:6" x14ac:dyDescent="0.35">
      <c r="A695">
        <v>2097</v>
      </c>
      <c r="B695" t="s">
        <v>68</v>
      </c>
      <c r="C695">
        <v>4038</v>
      </c>
      <c r="D695" t="s">
        <v>903</v>
      </c>
      <c r="E695" s="5">
        <v>243</v>
      </c>
      <c r="F695" s="5">
        <v>189</v>
      </c>
    </row>
    <row r="696" spans="1:6" x14ac:dyDescent="0.35">
      <c r="A696">
        <v>2097</v>
      </c>
      <c r="B696" t="s">
        <v>68</v>
      </c>
      <c r="C696">
        <v>620</v>
      </c>
      <c r="D696" t="s">
        <v>904</v>
      </c>
      <c r="E696" s="5">
        <v>524</v>
      </c>
      <c r="F696" s="5">
        <v>483</v>
      </c>
    </row>
    <row r="697" spans="1:6" x14ac:dyDescent="0.35">
      <c r="A697">
        <v>2097</v>
      </c>
      <c r="B697" t="s">
        <v>68</v>
      </c>
      <c r="C697">
        <v>628</v>
      </c>
      <c r="D697" t="s">
        <v>905</v>
      </c>
      <c r="E697" s="5">
        <v>498</v>
      </c>
      <c r="F697" s="5">
        <v>460</v>
      </c>
    </row>
    <row r="698" spans="1:6" x14ac:dyDescent="0.35">
      <c r="A698">
        <v>2097</v>
      </c>
      <c r="B698" t="s">
        <v>68</v>
      </c>
      <c r="C698">
        <v>621</v>
      </c>
      <c r="D698" t="s">
        <v>906</v>
      </c>
      <c r="E698" s="5">
        <v>290</v>
      </c>
      <c r="F698" s="5">
        <v>252</v>
      </c>
    </row>
    <row r="699" spans="1:6" x14ac:dyDescent="0.35">
      <c r="A699">
        <v>2097</v>
      </c>
      <c r="B699" t="s">
        <v>68</v>
      </c>
      <c r="C699">
        <v>611</v>
      </c>
      <c r="D699" t="s">
        <v>907</v>
      </c>
      <c r="E699" s="5">
        <v>413</v>
      </c>
      <c r="F699" s="5">
        <v>345</v>
      </c>
    </row>
    <row r="700" spans="1:6" x14ac:dyDescent="0.35">
      <c r="A700">
        <v>2097</v>
      </c>
      <c r="B700" t="s">
        <v>68</v>
      </c>
      <c r="C700">
        <v>622</v>
      </c>
      <c r="D700" t="s">
        <v>908</v>
      </c>
      <c r="E700" s="5">
        <v>110</v>
      </c>
      <c r="F700" s="5">
        <v>101</v>
      </c>
    </row>
    <row r="701" spans="1:6" x14ac:dyDescent="0.35">
      <c r="A701">
        <v>2097</v>
      </c>
      <c r="B701" t="s">
        <v>68</v>
      </c>
      <c r="C701">
        <v>629</v>
      </c>
      <c r="D701" t="s">
        <v>909</v>
      </c>
      <c r="E701" s="5">
        <v>206</v>
      </c>
      <c r="F701" s="5">
        <v>205</v>
      </c>
    </row>
    <row r="702" spans="1:6" x14ac:dyDescent="0.35">
      <c r="A702">
        <v>2097</v>
      </c>
      <c r="B702" t="s">
        <v>68</v>
      </c>
      <c r="C702">
        <v>630</v>
      </c>
      <c r="D702" t="s">
        <v>910</v>
      </c>
      <c r="E702" s="5">
        <v>193</v>
      </c>
      <c r="F702" s="5">
        <v>191</v>
      </c>
    </row>
    <row r="703" spans="1:6" x14ac:dyDescent="0.35">
      <c r="A703">
        <v>2097</v>
      </c>
      <c r="B703" t="s">
        <v>68</v>
      </c>
      <c r="C703">
        <v>624</v>
      </c>
      <c r="D703" t="s">
        <v>911</v>
      </c>
      <c r="E703" s="5">
        <v>96</v>
      </c>
      <c r="F703" s="5">
        <v>107</v>
      </c>
    </row>
    <row r="704" spans="1:6" x14ac:dyDescent="0.35">
      <c r="A704">
        <v>2097</v>
      </c>
      <c r="B704" t="s">
        <v>68</v>
      </c>
      <c r="C704">
        <v>618</v>
      </c>
      <c r="D704" t="s">
        <v>912</v>
      </c>
      <c r="E704" s="5">
        <v>445</v>
      </c>
      <c r="F704" s="5">
        <v>359</v>
      </c>
    </row>
    <row r="705" spans="1:6" x14ac:dyDescent="0.35">
      <c r="A705">
        <v>2098</v>
      </c>
      <c r="B705" t="s">
        <v>239</v>
      </c>
      <c r="C705">
        <v>42</v>
      </c>
      <c r="D705" t="s">
        <v>913</v>
      </c>
      <c r="E705" s="5">
        <v>59</v>
      </c>
      <c r="F705" s="5">
        <v>55</v>
      </c>
    </row>
    <row r="706" spans="1:6" x14ac:dyDescent="0.35">
      <c r="A706">
        <v>2098</v>
      </c>
      <c r="B706" t="s">
        <v>239</v>
      </c>
      <c r="C706">
        <v>1271</v>
      </c>
      <c r="D706" t="s">
        <v>914</v>
      </c>
      <c r="E706" s="5">
        <v>2</v>
      </c>
      <c r="F706" s="5">
        <v>1</v>
      </c>
    </row>
    <row r="707" spans="1:6" x14ac:dyDescent="0.35">
      <c r="A707">
        <v>2098</v>
      </c>
      <c r="B707" t="s">
        <v>239</v>
      </c>
      <c r="C707">
        <v>5160</v>
      </c>
      <c r="D707" t="s">
        <v>915</v>
      </c>
      <c r="E707" s="5">
        <v>8</v>
      </c>
      <c r="F707" s="5">
        <v>15</v>
      </c>
    </row>
    <row r="708" spans="1:6" x14ac:dyDescent="0.35">
      <c r="A708">
        <v>2012</v>
      </c>
      <c r="B708" t="s">
        <v>244</v>
      </c>
      <c r="C708">
        <v>3366</v>
      </c>
      <c r="D708" t="s">
        <v>916</v>
      </c>
      <c r="E708" s="5">
        <v>35</v>
      </c>
      <c r="F708" s="5">
        <v>37</v>
      </c>
    </row>
    <row r="709" spans="1:6" x14ac:dyDescent="0.35">
      <c r="A709">
        <v>2092</v>
      </c>
      <c r="B709" t="s">
        <v>135</v>
      </c>
      <c r="C709">
        <v>5349</v>
      </c>
      <c r="D709" t="s">
        <v>917</v>
      </c>
      <c r="E709" s="5">
        <v>367</v>
      </c>
      <c r="F709" s="5">
        <v>778</v>
      </c>
    </row>
    <row r="710" spans="1:6" x14ac:dyDescent="0.35">
      <c r="A710">
        <v>2092</v>
      </c>
      <c r="B710" t="s">
        <v>135</v>
      </c>
      <c r="C710">
        <v>599</v>
      </c>
      <c r="D710" t="s">
        <v>918</v>
      </c>
      <c r="E710" s="5">
        <v>187</v>
      </c>
      <c r="F710" s="5">
        <v>183</v>
      </c>
    </row>
    <row r="711" spans="1:6" x14ac:dyDescent="0.35">
      <c r="A711">
        <v>2092</v>
      </c>
      <c r="B711" t="s">
        <v>135</v>
      </c>
      <c r="C711">
        <v>2092</v>
      </c>
      <c r="D711" t="s">
        <v>135</v>
      </c>
      <c r="E711" s="5">
        <v>3</v>
      </c>
      <c r="F711" s="5">
        <v>1</v>
      </c>
    </row>
    <row r="712" spans="1:6" x14ac:dyDescent="0.35">
      <c r="A712">
        <v>2092</v>
      </c>
      <c r="B712" t="s">
        <v>135</v>
      </c>
      <c r="C712">
        <v>598</v>
      </c>
      <c r="D712" t="s">
        <v>919</v>
      </c>
      <c r="E712" s="5">
        <v>163</v>
      </c>
      <c r="F712" s="5">
        <v>153</v>
      </c>
    </row>
    <row r="713" spans="1:6" x14ac:dyDescent="0.35">
      <c r="A713">
        <v>2092</v>
      </c>
      <c r="B713" t="s">
        <v>135</v>
      </c>
      <c r="C713">
        <v>5252</v>
      </c>
      <c r="D713" t="s">
        <v>920</v>
      </c>
      <c r="E713" s="5">
        <v>137</v>
      </c>
      <c r="F713" s="5">
        <v>137</v>
      </c>
    </row>
    <row r="714" spans="1:6" x14ac:dyDescent="0.35">
      <c r="A714">
        <v>2112</v>
      </c>
      <c r="B714" t="s">
        <v>264</v>
      </c>
      <c r="C714">
        <v>2112</v>
      </c>
      <c r="D714" t="s">
        <v>264</v>
      </c>
      <c r="E714" s="5">
        <v>3</v>
      </c>
      <c r="F714" s="5">
        <v>2</v>
      </c>
    </row>
    <row r="715" spans="1:6" x14ac:dyDescent="0.35">
      <c r="A715">
        <v>2085</v>
      </c>
      <c r="B715" t="s">
        <v>231</v>
      </c>
      <c r="C715">
        <v>568</v>
      </c>
      <c r="D715" t="s">
        <v>921</v>
      </c>
      <c r="E715" s="5">
        <v>80</v>
      </c>
      <c r="F715" s="5">
        <v>71</v>
      </c>
    </row>
    <row r="716" spans="1:6" x14ac:dyDescent="0.35">
      <c r="A716">
        <v>2085</v>
      </c>
      <c r="B716" t="s">
        <v>231</v>
      </c>
      <c r="C716">
        <v>569</v>
      </c>
      <c r="D716" t="s">
        <v>922</v>
      </c>
      <c r="E716" s="5">
        <v>78</v>
      </c>
      <c r="F716" s="5">
        <v>71</v>
      </c>
    </row>
    <row r="717" spans="1:6" x14ac:dyDescent="0.35">
      <c r="A717">
        <v>2094</v>
      </c>
      <c r="B717" t="s">
        <v>155</v>
      </c>
      <c r="C717">
        <v>603</v>
      </c>
      <c r="D717" t="s">
        <v>923</v>
      </c>
      <c r="E717" s="5">
        <v>162</v>
      </c>
      <c r="F717" s="5">
        <v>133</v>
      </c>
    </row>
    <row r="718" spans="1:6" x14ac:dyDescent="0.35">
      <c r="A718">
        <v>2094</v>
      </c>
      <c r="B718" t="s">
        <v>155</v>
      </c>
      <c r="C718">
        <v>604</v>
      </c>
      <c r="D718" t="s">
        <v>924</v>
      </c>
      <c r="E718" s="5">
        <v>159</v>
      </c>
      <c r="F718" s="5">
        <v>145</v>
      </c>
    </row>
    <row r="719" spans="1:6" x14ac:dyDescent="0.35">
      <c r="A719">
        <v>2094</v>
      </c>
      <c r="B719" t="s">
        <v>155</v>
      </c>
      <c r="C719">
        <v>5444</v>
      </c>
      <c r="D719" t="s">
        <v>925</v>
      </c>
      <c r="E719" s="5">
        <v>328</v>
      </c>
      <c r="F719" s="5">
        <v>475</v>
      </c>
    </row>
    <row r="720" spans="1:6" x14ac:dyDescent="0.35">
      <c r="A720">
        <v>2090</v>
      </c>
      <c r="B720" t="s">
        <v>223</v>
      </c>
      <c r="C720">
        <v>594</v>
      </c>
      <c r="D720" t="s">
        <v>926</v>
      </c>
      <c r="E720" s="5">
        <v>226</v>
      </c>
      <c r="F720" s="5">
        <v>188</v>
      </c>
    </row>
    <row r="721" spans="1:6" x14ac:dyDescent="0.35">
      <c r="A721">
        <v>2256</v>
      </c>
      <c r="B721" t="s">
        <v>53</v>
      </c>
      <c r="C721">
        <v>1228</v>
      </c>
      <c r="D721" t="s">
        <v>927</v>
      </c>
      <c r="E721" s="5">
        <v>489</v>
      </c>
      <c r="F721" s="5">
        <v>441</v>
      </c>
    </row>
    <row r="722" spans="1:6" x14ac:dyDescent="0.35">
      <c r="A722">
        <v>2256</v>
      </c>
      <c r="B722" t="s">
        <v>53</v>
      </c>
      <c r="C722">
        <v>1315</v>
      </c>
      <c r="D722" t="s">
        <v>928</v>
      </c>
      <c r="E722" s="5">
        <v>824</v>
      </c>
      <c r="F722" s="5">
        <v>840</v>
      </c>
    </row>
    <row r="723" spans="1:6" x14ac:dyDescent="0.35">
      <c r="A723">
        <v>2256</v>
      </c>
      <c r="B723" t="s">
        <v>53</v>
      </c>
      <c r="C723">
        <v>2784</v>
      </c>
      <c r="D723" t="s">
        <v>929</v>
      </c>
      <c r="E723" s="5">
        <v>470</v>
      </c>
      <c r="F723" s="5">
        <v>422</v>
      </c>
    </row>
    <row r="724" spans="1:6" x14ac:dyDescent="0.35">
      <c r="A724">
        <v>2256</v>
      </c>
      <c r="B724" t="s">
        <v>53</v>
      </c>
      <c r="C724">
        <v>1234</v>
      </c>
      <c r="D724" t="s">
        <v>930</v>
      </c>
      <c r="E724" s="5">
        <v>2136</v>
      </c>
      <c r="F724" s="5">
        <v>2114</v>
      </c>
    </row>
    <row r="725" spans="1:6" x14ac:dyDescent="0.35">
      <c r="A725">
        <v>2256</v>
      </c>
      <c r="B725" t="s">
        <v>53</v>
      </c>
      <c r="C725">
        <v>1230</v>
      </c>
      <c r="D725" t="s">
        <v>931</v>
      </c>
      <c r="E725" s="5">
        <v>581</v>
      </c>
      <c r="F725" s="5">
        <v>524</v>
      </c>
    </row>
    <row r="726" spans="1:6" x14ac:dyDescent="0.35">
      <c r="A726">
        <v>2256</v>
      </c>
      <c r="B726" t="s">
        <v>53</v>
      </c>
      <c r="C726">
        <v>1231</v>
      </c>
      <c r="D726" t="s">
        <v>932</v>
      </c>
      <c r="E726" s="5">
        <v>491</v>
      </c>
      <c r="F726" s="5">
        <v>431</v>
      </c>
    </row>
    <row r="727" spans="1:6" x14ac:dyDescent="0.35">
      <c r="A727">
        <v>2256</v>
      </c>
      <c r="B727" t="s">
        <v>53</v>
      </c>
      <c r="C727">
        <v>1233</v>
      </c>
      <c r="D727" t="s">
        <v>933</v>
      </c>
      <c r="E727" s="5">
        <v>863</v>
      </c>
      <c r="F727" s="5">
        <v>813</v>
      </c>
    </row>
    <row r="728" spans="1:6" x14ac:dyDescent="0.35">
      <c r="A728">
        <v>2256</v>
      </c>
      <c r="B728" t="s">
        <v>53</v>
      </c>
      <c r="C728">
        <v>4639</v>
      </c>
      <c r="D728" t="s">
        <v>934</v>
      </c>
      <c r="E728" s="5">
        <v>459</v>
      </c>
      <c r="F728" s="5">
        <v>398</v>
      </c>
    </row>
    <row r="729" spans="1:6" x14ac:dyDescent="0.35">
      <c r="A729">
        <v>2256</v>
      </c>
      <c r="B729" t="s">
        <v>53</v>
      </c>
      <c r="C729">
        <v>1232</v>
      </c>
      <c r="D729" t="s">
        <v>935</v>
      </c>
      <c r="E729" s="5">
        <v>395</v>
      </c>
      <c r="F729" s="5">
        <v>362</v>
      </c>
    </row>
    <row r="730" spans="1:6" x14ac:dyDescent="0.35">
      <c r="A730">
        <v>2048</v>
      </c>
      <c r="B730" t="s">
        <v>36</v>
      </c>
      <c r="C730">
        <v>1350</v>
      </c>
      <c r="D730" t="s">
        <v>936</v>
      </c>
      <c r="E730" s="5">
        <v>527</v>
      </c>
      <c r="F730" s="5">
        <v>431</v>
      </c>
    </row>
    <row r="731" spans="1:6" x14ac:dyDescent="0.35">
      <c r="A731">
        <v>2048</v>
      </c>
      <c r="B731" t="s">
        <v>36</v>
      </c>
      <c r="C731">
        <v>3554</v>
      </c>
      <c r="D731" t="s">
        <v>937</v>
      </c>
      <c r="E731" s="5">
        <v>129</v>
      </c>
      <c r="F731" s="5">
        <v>348</v>
      </c>
    </row>
    <row r="732" spans="1:6" x14ac:dyDescent="0.35">
      <c r="A732">
        <v>2048</v>
      </c>
      <c r="B732" t="s">
        <v>36</v>
      </c>
      <c r="C732">
        <v>408</v>
      </c>
      <c r="D732" t="s">
        <v>938</v>
      </c>
      <c r="E732" s="5">
        <v>573</v>
      </c>
      <c r="F732" s="5">
        <v>463</v>
      </c>
    </row>
    <row r="733" spans="1:6" x14ac:dyDescent="0.35">
      <c r="A733">
        <v>2048</v>
      </c>
      <c r="B733" t="s">
        <v>36</v>
      </c>
      <c r="C733">
        <v>421</v>
      </c>
      <c r="D733" t="s">
        <v>939</v>
      </c>
      <c r="E733" s="5">
        <v>1020</v>
      </c>
      <c r="F733" s="5">
        <v>1004</v>
      </c>
    </row>
    <row r="734" spans="1:6" x14ac:dyDescent="0.35">
      <c r="A734">
        <v>2048</v>
      </c>
      <c r="B734" t="s">
        <v>36</v>
      </c>
      <c r="C734">
        <v>409</v>
      </c>
      <c r="D734" t="s">
        <v>940</v>
      </c>
      <c r="E734" s="5">
        <v>690</v>
      </c>
      <c r="F734" s="5">
        <v>513</v>
      </c>
    </row>
    <row r="735" spans="1:6" x14ac:dyDescent="0.35">
      <c r="A735">
        <v>2048</v>
      </c>
      <c r="B735" t="s">
        <v>36</v>
      </c>
      <c r="C735">
        <v>410</v>
      </c>
      <c r="D735" t="s">
        <v>624</v>
      </c>
      <c r="E735" s="5">
        <v>418</v>
      </c>
      <c r="F735" s="5">
        <v>368</v>
      </c>
    </row>
    <row r="736" spans="1:6" x14ac:dyDescent="0.35">
      <c r="A736">
        <v>2048</v>
      </c>
      <c r="B736" t="s">
        <v>36</v>
      </c>
      <c r="C736">
        <v>411</v>
      </c>
      <c r="D736" t="s">
        <v>773</v>
      </c>
      <c r="E736" s="5">
        <v>397</v>
      </c>
      <c r="F736" s="5">
        <v>394</v>
      </c>
    </row>
    <row r="737" spans="1:6" x14ac:dyDescent="0.35">
      <c r="A737">
        <v>2048</v>
      </c>
      <c r="B737" t="s">
        <v>36</v>
      </c>
      <c r="C737">
        <v>412</v>
      </c>
      <c r="D737" t="s">
        <v>941</v>
      </c>
      <c r="E737" s="5">
        <v>407</v>
      </c>
      <c r="F737" s="5">
        <v>348</v>
      </c>
    </row>
    <row r="738" spans="1:6" x14ac:dyDescent="0.35">
      <c r="A738">
        <v>2048</v>
      </c>
      <c r="B738" t="s">
        <v>36</v>
      </c>
      <c r="C738">
        <v>413</v>
      </c>
      <c r="D738" t="s">
        <v>815</v>
      </c>
      <c r="E738" s="5">
        <v>471</v>
      </c>
      <c r="F738" s="5">
        <v>412</v>
      </c>
    </row>
    <row r="739" spans="1:6" x14ac:dyDescent="0.35">
      <c r="A739">
        <v>2048</v>
      </c>
      <c r="B739" t="s">
        <v>36</v>
      </c>
      <c r="C739">
        <v>416</v>
      </c>
      <c r="D739" t="s">
        <v>942</v>
      </c>
      <c r="E739" s="5">
        <v>554</v>
      </c>
      <c r="F739" s="5">
        <v>481</v>
      </c>
    </row>
    <row r="740" spans="1:6" x14ac:dyDescent="0.35">
      <c r="A740">
        <v>2048</v>
      </c>
      <c r="B740" t="s">
        <v>36</v>
      </c>
      <c r="C740">
        <v>5205</v>
      </c>
      <c r="D740" t="s">
        <v>943</v>
      </c>
      <c r="E740" s="5">
        <v>468</v>
      </c>
      <c r="F740" s="5">
        <v>480</v>
      </c>
    </row>
    <row r="741" spans="1:6" x14ac:dyDescent="0.35">
      <c r="A741">
        <v>2048</v>
      </c>
      <c r="B741" t="s">
        <v>36</v>
      </c>
      <c r="C741">
        <v>4821</v>
      </c>
      <c r="D741" t="s">
        <v>944</v>
      </c>
      <c r="E741" s="5">
        <v>975</v>
      </c>
      <c r="F741" s="5">
        <v>1061</v>
      </c>
    </row>
    <row r="742" spans="1:6" x14ac:dyDescent="0.35">
      <c r="A742">
        <v>2048</v>
      </c>
      <c r="B742" t="s">
        <v>36</v>
      </c>
      <c r="C742">
        <v>414</v>
      </c>
      <c r="D742" t="s">
        <v>945</v>
      </c>
      <c r="E742" s="5">
        <v>573</v>
      </c>
      <c r="F742" s="5">
        <v>481</v>
      </c>
    </row>
    <row r="743" spans="1:6" x14ac:dyDescent="0.35">
      <c r="A743">
        <v>2048</v>
      </c>
      <c r="B743" t="s">
        <v>36</v>
      </c>
      <c r="C743">
        <v>4593</v>
      </c>
      <c r="D743" t="s">
        <v>946</v>
      </c>
      <c r="E743" s="5">
        <v>228</v>
      </c>
      <c r="F743" s="5">
        <v>230</v>
      </c>
    </row>
    <row r="744" spans="1:6" x14ac:dyDescent="0.35">
      <c r="A744">
        <v>2048</v>
      </c>
      <c r="B744" t="s">
        <v>36</v>
      </c>
      <c r="C744">
        <v>422</v>
      </c>
      <c r="D744" t="s">
        <v>947</v>
      </c>
      <c r="E744" s="5">
        <v>994</v>
      </c>
      <c r="F744" s="5">
        <v>938</v>
      </c>
    </row>
    <row r="745" spans="1:6" x14ac:dyDescent="0.35">
      <c r="A745">
        <v>2048</v>
      </c>
      <c r="B745" t="s">
        <v>36</v>
      </c>
      <c r="C745">
        <v>5510</v>
      </c>
      <c r="D745" t="s">
        <v>948</v>
      </c>
      <c r="E745" s="11" t="s">
        <v>295</v>
      </c>
      <c r="F745" s="5">
        <v>504</v>
      </c>
    </row>
    <row r="746" spans="1:6" x14ac:dyDescent="0.35">
      <c r="A746">
        <v>2048</v>
      </c>
      <c r="B746" t="s">
        <v>36</v>
      </c>
      <c r="C746">
        <v>2048</v>
      </c>
      <c r="D746" t="s">
        <v>36</v>
      </c>
      <c r="E746" s="5">
        <v>435</v>
      </c>
      <c r="F746" s="5">
        <v>289</v>
      </c>
    </row>
    <row r="747" spans="1:6" x14ac:dyDescent="0.35">
      <c r="A747">
        <v>2048</v>
      </c>
      <c r="B747" t="s">
        <v>36</v>
      </c>
      <c r="C747">
        <v>424</v>
      </c>
      <c r="D747" t="s">
        <v>949</v>
      </c>
      <c r="E747" s="5">
        <v>1695</v>
      </c>
      <c r="F747" s="5">
        <v>1660</v>
      </c>
    </row>
    <row r="748" spans="1:6" x14ac:dyDescent="0.35">
      <c r="A748">
        <v>2048</v>
      </c>
      <c r="B748" t="s">
        <v>36</v>
      </c>
      <c r="C748">
        <v>415</v>
      </c>
      <c r="D748" t="s">
        <v>704</v>
      </c>
      <c r="E748" s="5">
        <v>474</v>
      </c>
      <c r="F748" s="5">
        <v>438</v>
      </c>
    </row>
    <row r="749" spans="1:6" x14ac:dyDescent="0.35">
      <c r="A749">
        <v>2048</v>
      </c>
      <c r="B749" t="s">
        <v>36</v>
      </c>
      <c r="C749">
        <v>417</v>
      </c>
      <c r="D749" t="s">
        <v>862</v>
      </c>
      <c r="E749" s="5">
        <v>394</v>
      </c>
      <c r="F749" s="5">
        <v>328</v>
      </c>
    </row>
    <row r="750" spans="1:6" x14ac:dyDescent="0.35">
      <c r="A750">
        <v>2048</v>
      </c>
      <c r="B750" t="s">
        <v>36</v>
      </c>
      <c r="C750">
        <v>418</v>
      </c>
      <c r="D750" t="s">
        <v>950</v>
      </c>
      <c r="E750" s="5">
        <v>236</v>
      </c>
      <c r="F750" s="5">
        <v>177</v>
      </c>
    </row>
    <row r="751" spans="1:6" x14ac:dyDescent="0.35">
      <c r="A751">
        <v>2048</v>
      </c>
      <c r="B751" t="s">
        <v>36</v>
      </c>
      <c r="C751">
        <v>423</v>
      </c>
      <c r="D751" t="s">
        <v>951</v>
      </c>
      <c r="E751" s="5">
        <v>1833</v>
      </c>
      <c r="F751" s="5">
        <v>1745</v>
      </c>
    </row>
    <row r="752" spans="1:6" x14ac:dyDescent="0.35">
      <c r="A752">
        <v>2048</v>
      </c>
      <c r="B752" t="s">
        <v>36</v>
      </c>
      <c r="C752">
        <v>5304</v>
      </c>
      <c r="D752" t="s">
        <v>952</v>
      </c>
      <c r="E752" s="5">
        <v>118</v>
      </c>
      <c r="F752" s="5">
        <v>120</v>
      </c>
    </row>
    <row r="753" spans="1:6" x14ac:dyDescent="0.35">
      <c r="A753">
        <v>2048</v>
      </c>
      <c r="B753" t="s">
        <v>36</v>
      </c>
      <c r="C753">
        <v>419</v>
      </c>
      <c r="D753" t="s">
        <v>953</v>
      </c>
      <c r="E753" s="5">
        <v>368</v>
      </c>
      <c r="F753" s="5">
        <v>323</v>
      </c>
    </row>
    <row r="754" spans="1:6" x14ac:dyDescent="0.35">
      <c r="A754">
        <v>2048</v>
      </c>
      <c r="B754" t="s">
        <v>36</v>
      </c>
      <c r="C754">
        <v>420</v>
      </c>
      <c r="D754" t="s">
        <v>954</v>
      </c>
      <c r="E754" s="5">
        <v>491</v>
      </c>
      <c r="F754" s="5">
        <v>404</v>
      </c>
    </row>
    <row r="755" spans="1:6" x14ac:dyDescent="0.35">
      <c r="A755">
        <v>2205</v>
      </c>
      <c r="B755" t="s">
        <v>120</v>
      </c>
      <c r="C755">
        <v>1057</v>
      </c>
      <c r="D755" t="s">
        <v>955</v>
      </c>
      <c r="E755" s="5">
        <v>410</v>
      </c>
      <c r="F755" s="5">
        <v>385</v>
      </c>
    </row>
    <row r="756" spans="1:6" x14ac:dyDescent="0.35">
      <c r="A756">
        <v>2205</v>
      </c>
      <c r="B756" t="s">
        <v>120</v>
      </c>
      <c r="C756">
        <v>5296</v>
      </c>
      <c r="D756" t="s">
        <v>956</v>
      </c>
      <c r="E756" s="5">
        <v>268</v>
      </c>
      <c r="F756" s="5">
        <v>262</v>
      </c>
    </row>
    <row r="757" spans="1:6" x14ac:dyDescent="0.35">
      <c r="A757">
        <v>2205</v>
      </c>
      <c r="B757" t="s">
        <v>120</v>
      </c>
      <c r="C757">
        <v>5434</v>
      </c>
      <c r="D757" t="s">
        <v>957</v>
      </c>
      <c r="E757" s="5">
        <v>504</v>
      </c>
      <c r="F757" s="5">
        <v>473</v>
      </c>
    </row>
    <row r="758" spans="1:6" x14ac:dyDescent="0.35">
      <c r="A758">
        <v>2205</v>
      </c>
      <c r="B758" t="s">
        <v>120</v>
      </c>
      <c r="C758">
        <v>1064</v>
      </c>
      <c r="D758" t="s">
        <v>958</v>
      </c>
      <c r="E758" s="5">
        <v>489</v>
      </c>
      <c r="F758" s="5">
        <v>487</v>
      </c>
    </row>
    <row r="759" spans="1:6" x14ac:dyDescent="0.35">
      <c r="A759">
        <v>2205</v>
      </c>
      <c r="B759" t="s">
        <v>120</v>
      </c>
      <c r="C759">
        <v>2205</v>
      </c>
      <c r="D759" t="s">
        <v>120</v>
      </c>
      <c r="E759" s="11" t="s">
        <v>298</v>
      </c>
      <c r="F759" s="5">
        <v>2</v>
      </c>
    </row>
    <row r="760" spans="1:6" x14ac:dyDescent="0.35">
      <c r="A760">
        <v>2249</v>
      </c>
      <c r="B760" t="s">
        <v>134</v>
      </c>
      <c r="C760">
        <v>5440</v>
      </c>
      <c r="D760" t="s">
        <v>959</v>
      </c>
      <c r="E760" s="5">
        <v>121</v>
      </c>
      <c r="F760" s="5">
        <v>673</v>
      </c>
    </row>
    <row r="761" spans="1:6" x14ac:dyDescent="0.35">
      <c r="A761">
        <v>2249</v>
      </c>
      <c r="B761" t="s">
        <v>134</v>
      </c>
      <c r="C761">
        <v>5441</v>
      </c>
      <c r="D761" t="s">
        <v>960</v>
      </c>
      <c r="E761" s="5">
        <v>79</v>
      </c>
      <c r="F761" s="5">
        <v>174</v>
      </c>
    </row>
    <row r="762" spans="1:6" x14ac:dyDescent="0.35">
      <c r="A762">
        <v>2249</v>
      </c>
      <c r="B762" t="s">
        <v>134</v>
      </c>
      <c r="C762">
        <v>5150</v>
      </c>
      <c r="D762" t="s">
        <v>961</v>
      </c>
      <c r="E762" s="5">
        <v>287</v>
      </c>
      <c r="F762" s="5">
        <v>399</v>
      </c>
    </row>
    <row r="763" spans="1:6" x14ac:dyDescent="0.35">
      <c r="A763">
        <v>2249</v>
      </c>
      <c r="B763" t="s">
        <v>134</v>
      </c>
      <c r="C763">
        <v>3404</v>
      </c>
      <c r="D763" t="s">
        <v>962</v>
      </c>
      <c r="E763" s="5">
        <v>46</v>
      </c>
      <c r="F763" s="5">
        <v>39</v>
      </c>
    </row>
    <row r="764" spans="1:6" x14ac:dyDescent="0.35">
      <c r="A764">
        <v>1925</v>
      </c>
      <c r="B764" t="s">
        <v>101</v>
      </c>
      <c r="C764">
        <v>93</v>
      </c>
      <c r="D764" t="s">
        <v>963</v>
      </c>
      <c r="E764" s="5">
        <v>189</v>
      </c>
      <c r="F764" s="5">
        <v>140</v>
      </c>
    </row>
    <row r="765" spans="1:6" x14ac:dyDescent="0.35">
      <c r="A765">
        <v>1925</v>
      </c>
      <c r="B765" t="s">
        <v>101</v>
      </c>
      <c r="C765">
        <v>94</v>
      </c>
      <c r="D765" t="s">
        <v>964</v>
      </c>
      <c r="E765" s="5">
        <v>434</v>
      </c>
      <c r="F765" s="5">
        <v>404</v>
      </c>
    </row>
    <row r="766" spans="1:6" x14ac:dyDescent="0.35">
      <c r="A766">
        <v>1925</v>
      </c>
      <c r="B766" t="s">
        <v>101</v>
      </c>
      <c r="C766">
        <v>142</v>
      </c>
      <c r="D766" t="s">
        <v>965</v>
      </c>
      <c r="E766" s="5">
        <v>717</v>
      </c>
      <c r="F766" s="5">
        <v>719</v>
      </c>
    </row>
    <row r="767" spans="1:6" x14ac:dyDescent="0.35">
      <c r="A767">
        <v>1925</v>
      </c>
      <c r="B767" t="s">
        <v>101</v>
      </c>
      <c r="C767">
        <v>4745</v>
      </c>
      <c r="D767" t="s">
        <v>966</v>
      </c>
      <c r="E767" s="5">
        <v>220</v>
      </c>
      <c r="F767" s="5">
        <v>215</v>
      </c>
    </row>
    <row r="768" spans="1:6" x14ac:dyDescent="0.35">
      <c r="A768">
        <v>1925</v>
      </c>
      <c r="B768" t="s">
        <v>101</v>
      </c>
      <c r="C768">
        <v>95</v>
      </c>
      <c r="D768" t="s">
        <v>967</v>
      </c>
      <c r="E768" s="5">
        <v>549</v>
      </c>
      <c r="F768" s="5">
        <v>526</v>
      </c>
    </row>
    <row r="769" spans="1:6" x14ac:dyDescent="0.35">
      <c r="A769">
        <v>1925</v>
      </c>
      <c r="B769" t="s">
        <v>101</v>
      </c>
      <c r="C769">
        <v>1925</v>
      </c>
      <c r="D769" t="s">
        <v>101</v>
      </c>
      <c r="E769" s="5">
        <v>22</v>
      </c>
      <c r="F769" s="5">
        <v>11</v>
      </c>
    </row>
    <row r="770" spans="1:6" x14ac:dyDescent="0.35">
      <c r="A770">
        <v>1925</v>
      </c>
      <c r="B770" t="s">
        <v>101</v>
      </c>
      <c r="C770">
        <v>121</v>
      </c>
      <c r="D770" t="s">
        <v>968</v>
      </c>
      <c r="E770" s="5">
        <v>304</v>
      </c>
      <c r="F770" s="5">
        <v>238</v>
      </c>
    </row>
    <row r="771" spans="1:6" x14ac:dyDescent="0.35">
      <c r="A771">
        <v>1925</v>
      </c>
      <c r="B771" t="s">
        <v>101</v>
      </c>
      <c r="C771">
        <v>4818</v>
      </c>
      <c r="D771" t="s">
        <v>969</v>
      </c>
      <c r="E771" s="5">
        <v>95</v>
      </c>
      <c r="F771" s="5">
        <v>84</v>
      </c>
    </row>
    <row r="772" spans="1:6" x14ac:dyDescent="0.35">
      <c r="A772">
        <v>1925</v>
      </c>
      <c r="B772" t="s">
        <v>101</v>
      </c>
      <c r="C772">
        <v>128</v>
      </c>
      <c r="D772" t="s">
        <v>970</v>
      </c>
      <c r="E772" s="5">
        <v>254</v>
      </c>
      <c r="F772" s="5">
        <v>209</v>
      </c>
    </row>
    <row r="773" spans="1:6" x14ac:dyDescent="0.35">
      <c r="A773">
        <v>1898</v>
      </c>
      <c r="B773" t="s">
        <v>191</v>
      </c>
      <c r="C773">
        <v>1321</v>
      </c>
      <c r="D773" t="s">
        <v>971</v>
      </c>
      <c r="E773" s="5">
        <v>237</v>
      </c>
      <c r="F773" s="5">
        <v>222</v>
      </c>
    </row>
    <row r="774" spans="1:6" x14ac:dyDescent="0.35">
      <c r="A774">
        <v>1898</v>
      </c>
      <c r="B774" t="s">
        <v>191</v>
      </c>
      <c r="C774">
        <v>43</v>
      </c>
      <c r="D774" t="s">
        <v>972</v>
      </c>
      <c r="E774" s="5">
        <v>112</v>
      </c>
      <c r="F774" s="5">
        <v>123</v>
      </c>
    </row>
    <row r="775" spans="1:6" x14ac:dyDescent="0.35">
      <c r="A775">
        <v>2010</v>
      </c>
      <c r="B775" t="s">
        <v>242</v>
      </c>
      <c r="C775">
        <v>3350</v>
      </c>
      <c r="D775" t="s">
        <v>973</v>
      </c>
      <c r="E775" s="5">
        <v>53</v>
      </c>
      <c r="F775" s="5">
        <v>51</v>
      </c>
    </row>
    <row r="776" spans="1:6" x14ac:dyDescent="0.35">
      <c r="A776">
        <v>2147</v>
      </c>
      <c r="B776" t="s">
        <v>107</v>
      </c>
      <c r="C776">
        <v>813</v>
      </c>
      <c r="D776" t="s">
        <v>974</v>
      </c>
      <c r="E776" s="5">
        <v>244</v>
      </c>
      <c r="F776" s="5">
        <v>198</v>
      </c>
    </row>
    <row r="777" spans="1:6" x14ac:dyDescent="0.35">
      <c r="A777">
        <v>2147</v>
      </c>
      <c r="B777" t="s">
        <v>107</v>
      </c>
      <c r="C777">
        <v>815</v>
      </c>
      <c r="D777" t="s">
        <v>975</v>
      </c>
      <c r="E777" s="5">
        <v>178</v>
      </c>
      <c r="F777" s="5">
        <v>162</v>
      </c>
    </row>
    <row r="778" spans="1:6" x14ac:dyDescent="0.35">
      <c r="A778">
        <v>2147</v>
      </c>
      <c r="B778" t="s">
        <v>107</v>
      </c>
      <c r="C778">
        <v>818</v>
      </c>
      <c r="D778" t="s">
        <v>976</v>
      </c>
      <c r="E778" s="5">
        <v>140</v>
      </c>
      <c r="F778" s="5">
        <v>138</v>
      </c>
    </row>
    <row r="779" spans="1:6" x14ac:dyDescent="0.35">
      <c r="A779">
        <v>2147</v>
      </c>
      <c r="B779" t="s">
        <v>107</v>
      </c>
      <c r="C779">
        <v>4048</v>
      </c>
      <c r="D779" t="s">
        <v>977</v>
      </c>
      <c r="E779" s="5">
        <v>215</v>
      </c>
      <c r="F779" s="5">
        <v>182</v>
      </c>
    </row>
    <row r="780" spans="1:6" x14ac:dyDescent="0.35">
      <c r="A780">
        <v>2147</v>
      </c>
      <c r="B780" t="s">
        <v>107</v>
      </c>
      <c r="C780">
        <v>817</v>
      </c>
      <c r="D780" t="s">
        <v>978</v>
      </c>
      <c r="E780" s="5">
        <v>368</v>
      </c>
      <c r="F780" s="5">
        <v>362</v>
      </c>
    </row>
    <row r="781" spans="1:6" x14ac:dyDescent="0.35">
      <c r="A781">
        <v>2147</v>
      </c>
      <c r="B781" t="s">
        <v>107</v>
      </c>
      <c r="C781">
        <v>5433</v>
      </c>
      <c r="D781" t="s">
        <v>979</v>
      </c>
      <c r="E781" s="5">
        <v>54</v>
      </c>
      <c r="F781" s="5">
        <v>145</v>
      </c>
    </row>
    <row r="782" spans="1:6" x14ac:dyDescent="0.35">
      <c r="A782">
        <v>2147</v>
      </c>
      <c r="B782" t="s">
        <v>107</v>
      </c>
      <c r="C782">
        <v>2147</v>
      </c>
      <c r="D782" t="s">
        <v>107</v>
      </c>
      <c r="E782" s="5">
        <v>12</v>
      </c>
      <c r="F782" s="5">
        <v>4</v>
      </c>
    </row>
    <row r="783" spans="1:6" x14ac:dyDescent="0.35">
      <c r="A783">
        <v>2147</v>
      </c>
      <c r="B783" t="s">
        <v>107</v>
      </c>
      <c r="C783">
        <v>820</v>
      </c>
      <c r="D783" t="s">
        <v>980</v>
      </c>
      <c r="E783" s="5">
        <v>467</v>
      </c>
      <c r="F783" s="5">
        <v>457</v>
      </c>
    </row>
    <row r="784" spans="1:6" x14ac:dyDescent="0.35">
      <c r="A784">
        <v>2147</v>
      </c>
      <c r="B784" t="s">
        <v>107</v>
      </c>
      <c r="C784">
        <v>814</v>
      </c>
      <c r="D784" t="s">
        <v>981</v>
      </c>
      <c r="E784" s="5">
        <v>343</v>
      </c>
      <c r="F784" s="5">
        <v>322</v>
      </c>
    </row>
    <row r="785" spans="1:6" x14ac:dyDescent="0.35">
      <c r="A785">
        <v>2147</v>
      </c>
      <c r="B785" t="s">
        <v>107</v>
      </c>
      <c r="C785">
        <v>4047</v>
      </c>
      <c r="D785" t="s">
        <v>982</v>
      </c>
      <c r="E785" s="5">
        <v>269</v>
      </c>
      <c r="F785" s="5">
        <v>247</v>
      </c>
    </row>
    <row r="786" spans="1:6" x14ac:dyDescent="0.35">
      <c r="A786">
        <v>2145</v>
      </c>
      <c r="B786" t="s">
        <v>163</v>
      </c>
      <c r="C786">
        <v>794</v>
      </c>
      <c r="D786" t="s">
        <v>983</v>
      </c>
      <c r="E786" s="5">
        <v>205</v>
      </c>
      <c r="F786" s="5">
        <v>197</v>
      </c>
    </row>
    <row r="787" spans="1:6" x14ac:dyDescent="0.35">
      <c r="A787">
        <v>2145</v>
      </c>
      <c r="B787" t="s">
        <v>163</v>
      </c>
      <c r="C787">
        <v>792</v>
      </c>
      <c r="D787" t="s">
        <v>984</v>
      </c>
      <c r="E787" s="5">
        <v>180</v>
      </c>
      <c r="F787" s="5">
        <v>161</v>
      </c>
    </row>
    <row r="788" spans="1:6" x14ac:dyDescent="0.35">
      <c r="A788">
        <v>2145</v>
      </c>
      <c r="B788" t="s">
        <v>163</v>
      </c>
      <c r="C788">
        <v>793</v>
      </c>
      <c r="D788" t="s">
        <v>985</v>
      </c>
      <c r="E788" s="5">
        <v>343</v>
      </c>
      <c r="F788" s="5">
        <v>300</v>
      </c>
    </row>
    <row r="789" spans="1:6" x14ac:dyDescent="0.35">
      <c r="A789">
        <v>2148</v>
      </c>
      <c r="B789" t="s">
        <v>185</v>
      </c>
      <c r="C789">
        <v>4203</v>
      </c>
      <c r="D789" t="s">
        <v>986</v>
      </c>
      <c r="E789" s="5">
        <v>9</v>
      </c>
      <c r="F789" s="11" t="s">
        <v>298</v>
      </c>
    </row>
    <row r="790" spans="1:6" x14ac:dyDescent="0.35">
      <c r="A790">
        <v>2148</v>
      </c>
      <c r="B790" t="s">
        <v>185</v>
      </c>
      <c r="C790">
        <v>1298</v>
      </c>
      <c r="D790" t="s">
        <v>987</v>
      </c>
      <c r="E790" s="5">
        <v>126</v>
      </c>
      <c r="F790" s="5">
        <v>145</v>
      </c>
    </row>
    <row r="791" spans="1:6" x14ac:dyDescent="0.35">
      <c r="A791">
        <v>2148</v>
      </c>
      <c r="B791" t="s">
        <v>185</v>
      </c>
      <c r="C791">
        <v>953</v>
      </c>
      <c r="D791" t="s">
        <v>988</v>
      </c>
      <c r="E791" s="5">
        <v>21</v>
      </c>
      <c r="F791" s="5">
        <v>19</v>
      </c>
    </row>
    <row r="792" spans="1:6" x14ac:dyDescent="0.35">
      <c r="A792">
        <v>2148</v>
      </c>
      <c r="B792" t="s">
        <v>185</v>
      </c>
      <c r="C792">
        <v>1800</v>
      </c>
      <c r="D792" t="s">
        <v>989</v>
      </c>
      <c r="E792" s="5">
        <v>4</v>
      </c>
      <c r="F792" s="5">
        <v>2</v>
      </c>
    </row>
    <row r="793" spans="1:6" x14ac:dyDescent="0.35">
      <c r="A793">
        <v>2148</v>
      </c>
      <c r="B793" t="s">
        <v>185</v>
      </c>
      <c r="C793">
        <v>5450</v>
      </c>
      <c r="D793" t="s">
        <v>990</v>
      </c>
      <c r="E793" s="5">
        <v>13</v>
      </c>
      <c r="F793" s="5">
        <v>7</v>
      </c>
    </row>
    <row r="794" spans="1:6" x14ac:dyDescent="0.35">
      <c r="A794">
        <v>2148</v>
      </c>
      <c r="B794" t="s">
        <v>185</v>
      </c>
      <c r="C794">
        <v>2148</v>
      </c>
      <c r="D794" t="s">
        <v>185</v>
      </c>
      <c r="E794" s="5">
        <v>110</v>
      </c>
      <c r="F794" s="5">
        <v>86</v>
      </c>
    </row>
    <row r="795" spans="1:6" x14ac:dyDescent="0.35">
      <c r="A795">
        <v>2148</v>
      </c>
      <c r="B795" t="s">
        <v>185</v>
      </c>
      <c r="C795">
        <v>5399</v>
      </c>
      <c r="D795" t="s">
        <v>991</v>
      </c>
      <c r="E795" s="5">
        <v>10</v>
      </c>
      <c r="F795" s="5">
        <v>1</v>
      </c>
    </row>
    <row r="796" spans="1:6" x14ac:dyDescent="0.35">
      <c r="A796">
        <v>2148</v>
      </c>
      <c r="B796" t="s">
        <v>185</v>
      </c>
      <c r="C796">
        <v>1806</v>
      </c>
      <c r="D796" t="s">
        <v>992</v>
      </c>
      <c r="E796" s="5">
        <v>1</v>
      </c>
      <c r="F796" s="11" t="s">
        <v>298</v>
      </c>
    </row>
    <row r="797" spans="1:6" x14ac:dyDescent="0.35">
      <c r="A797">
        <v>2148</v>
      </c>
      <c r="B797" t="s">
        <v>185</v>
      </c>
      <c r="C797">
        <v>3168</v>
      </c>
      <c r="D797" t="s">
        <v>993</v>
      </c>
      <c r="E797" s="5">
        <v>182</v>
      </c>
      <c r="F797" s="5">
        <v>169</v>
      </c>
    </row>
    <row r="798" spans="1:6" x14ac:dyDescent="0.35">
      <c r="A798">
        <v>1968</v>
      </c>
      <c r="B798" t="s">
        <v>180</v>
      </c>
      <c r="C798">
        <v>214</v>
      </c>
      <c r="D798" t="s">
        <v>994</v>
      </c>
      <c r="E798" s="5">
        <v>299</v>
      </c>
      <c r="F798" s="5">
        <v>275</v>
      </c>
    </row>
    <row r="799" spans="1:6" x14ac:dyDescent="0.35">
      <c r="A799">
        <v>1968</v>
      </c>
      <c r="B799" t="s">
        <v>180</v>
      </c>
      <c r="C799">
        <v>215</v>
      </c>
      <c r="D799" t="s">
        <v>995</v>
      </c>
      <c r="E799" s="5">
        <v>225</v>
      </c>
      <c r="F799" s="5">
        <v>221</v>
      </c>
    </row>
    <row r="800" spans="1:6" x14ac:dyDescent="0.35">
      <c r="A800">
        <v>2198</v>
      </c>
      <c r="B800" t="s">
        <v>161</v>
      </c>
      <c r="C800">
        <v>1020</v>
      </c>
      <c r="D800" t="s">
        <v>996</v>
      </c>
      <c r="E800" s="5">
        <v>154</v>
      </c>
      <c r="F800" s="5">
        <v>115</v>
      </c>
    </row>
    <row r="801" spans="1:6" x14ac:dyDescent="0.35">
      <c r="A801">
        <v>2198</v>
      </c>
      <c r="B801" t="s">
        <v>161</v>
      </c>
      <c r="C801">
        <v>1022</v>
      </c>
      <c r="D801" t="s">
        <v>997</v>
      </c>
      <c r="E801" s="5">
        <v>254</v>
      </c>
      <c r="F801" s="5">
        <v>259</v>
      </c>
    </row>
    <row r="802" spans="1:6" x14ac:dyDescent="0.35">
      <c r="A802">
        <v>2198</v>
      </c>
      <c r="B802" t="s">
        <v>161</v>
      </c>
      <c r="C802">
        <v>4481</v>
      </c>
      <c r="D802" t="s">
        <v>998</v>
      </c>
      <c r="E802" s="5">
        <v>217</v>
      </c>
      <c r="F802" s="5">
        <v>188</v>
      </c>
    </row>
    <row r="803" spans="1:6" x14ac:dyDescent="0.35">
      <c r="A803">
        <v>2198</v>
      </c>
      <c r="B803" t="s">
        <v>161</v>
      </c>
      <c r="C803">
        <v>1021</v>
      </c>
      <c r="D803" t="s">
        <v>999</v>
      </c>
      <c r="E803" s="5">
        <v>181</v>
      </c>
      <c r="F803" s="5">
        <v>149</v>
      </c>
    </row>
    <row r="804" spans="1:6" x14ac:dyDescent="0.35">
      <c r="A804">
        <v>2199</v>
      </c>
      <c r="B804" t="s">
        <v>183</v>
      </c>
      <c r="C804">
        <v>1023</v>
      </c>
      <c r="D804" t="s">
        <v>1000</v>
      </c>
      <c r="E804" s="5">
        <v>222</v>
      </c>
      <c r="F804" s="5">
        <v>222</v>
      </c>
    </row>
    <row r="805" spans="1:6" x14ac:dyDescent="0.35">
      <c r="A805">
        <v>2199</v>
      </c>
      <c r="B805" t="s">
        <v>183</v>
      </c>
      <c r="C805">
        <v>1019</v>
      </c>
      <c r="D805" t="s">
        <v>1001</v>
      </c>
      <c r="E805" s="5">
        <v>268</v>
      </c>
      <c r="F805" s="5">
        <v>233</v>
      </c>
    </row>
    <row r="806" spans="1:6" x14ac:dyDescent="0.35">
      <c r="A806">
        <v>2254</v>
      </c>
      <c r="B806" t="s">
        <v>74</v>
      </c>
      <c r="C806">
        <v>1335</v>
      </c>
      <c r="D806" t="s">
        <v>1002</v>
      </c>
      <c r="E806" s="5">
        <v>409</v>
      </c>
      <c r="F806" s="5">
        <v>298</v>
      </c>
    </row>
    <row r="807" spans="1:6" x14ac:dyDescent="0.35">
      <c r="A807">
        <v>2254</v>
      </c>
      <c r="B807" t="s">
        <v>74</v>
      </c>
      <c r="C807">
        <v>1336</v>
      </c>
      <c r="D807" t="s">
        <v>1003</v>
      </c>
      <c r="E807" s="5">
        <v>632</v>
      </c>
      <c r="F807" s="5">
        <v>662</v>
      </c>
    </row>
    <row r="808" spans="1:6" x14ac:dyDescent="0.35">
      <c r="A808">
        <v>2254</v>
      </c>
      <c r="B808" t="s">
        <v>74</v>
      </c>
      <c r="C808">
        <v>1216</v>
      </c>
      <c r="D808" t="s">
        <v>1004</v>
      </c>
      <c r="E808" s="5">
        <v>247</v>
      </c>
      <c r="F808" s="5">
        <v>192</v>
      </c>
    </row>
    <row r="809" spans="1:6" x14ac:dyDescent="0.35">
      <c r="A809">
        <v>2254</v>
      </c>
      <c r="B809" t="s">
        <v>74</v>
      </c>
      <c r="C809">
        <v>1217</v>
      </c>
      <c r="D809" t="s">
        <v>1005</v>
      </c>
      <c r="E809" s="5">
        <v>552</v>
      </c>
      <c r="F809" s="5">
        <v>470</v>
      </c>
    </row>
    <row r="810" spans="1:6" x14ac:dyDescent="0.35">
      <c r="A810">
        <v>2254</v>
      </c>
      <c r="B810" t="s">
        <v>74</v>
      </c>
      <c r="C810">
        <v>1218</v>
      </c>
      <c r="D810" t="s">
        <v>1006</v>
      </c>
      <c r="E810" s="5">
        <v>206</v>
      </c>
      <c r="F810" s="5">
        <v>362</v>
      </c>
    </row>
    <row r="811" spans="1:6" x14ac:dyDescent="0.35">
      <c r="A811">
        <v>2254</v>
      </c>
      <c r="B811" t="s">
        <v>74</v>
      </c>
      <c r="C811">
        <v>4342</v>
      </c>
      <c r="D811" t="s">
        <v>1007</v>
      </c>
      <c r="E811" s="5">
        <v>289</v>
      </c>
      <c r="F811" s="5">
        <v>215</v>
      </c>
    </row>
    <row r="812" spans="1:6" x14ac:dyDescent="0.35">
      <c r="A812">
        <v>2254</v>
      </c>
      <c r="B812" t="s">
        <v>74</v>
      </c>
      <c r="C812">
        <v>1219</v>
      </c>
      <c r="D812" t="s">
        <v>1008</v>
      </c>
      <c r="E812" s="5">
        <v>438</v>
      </c>
      <c r="F812" s="5">
        <v>335</v>
      </c>
    </row>
    <row r="813" spans="1:6" x14ac:dyDescent="0.35">
      <c r="A813">
        <v>2254</v>
      </c>
      <c r="B813" t="s">
        <v>74</v>
      </c>
      <c r="C813">
        <v>1221</v>
      </c>
      <c r="D813" t="s">
        <v>346</v>
      </c>
      <c r="E813" s="5">
        <v>516</v>
      </c>
      <c r="F813" s="5">
        <v>445</v>
      </c>
    </row>
    <row r="814" spans="1:6" x14ac:dyDescent="0.35">
      <c r="A814">
        <v>2254</v>
      </c>
      <c r="B814" t="s">
        <v>74</v>
      </c>
      <c r="C814">
        <v>2254</v>
      </c>
      <c r="D814" t="s">
        <v>74</v>
      </c>
      <c r="E814" s="5">
        <v>1</v>
      </c>
      <c r="F814" s="11" t="s">
        <v>298</v>
      </c>
    </row>
    <row r="815" spans="1:6" x14ac:dyDescent="0.35">
      <c r="A815">
        <v>2254</v>
      </c>
      <c r="B815" t="s">
        <v>74</v>
      </c>
      <c r="C815">
        <v>1222</v>
      </c>
      <c r="D815" t="s">
        <v>1009</v>
      </c>
      <c r="E815" s="5">
        <v>1535</v>
      </c>
      <c r="F815" s="5">
        <v>1453</v>
      </c>
    </row>
    <row r="816" spans="1:6" x14ac:dyDescent="0.35">
      <c r="A816">
        <v>1966</v>
      </c>
      <c r="B816" t="s">
        <v>63</v>
      </c>
      <c r="C816">
        <v>204</v>
      </c>
      <c r="D816" t="s">
        <v>1010</v>
      </c>
      <c r="E816" s="5">
        <v>462</v>
      </c>
      <c r="F816" s="5">
        <v>465</v>
      </c>
    </row>
    <row r="817" spans="1:6" x14ac:dyDescent="0.35">
      <c r="A817">
        <v>1966</v>
      </c>
      <c r="B817" t="s">
        <v>63</v>
      </c>
      <c r="C817">
        <v>4603</v>
      </c>
      <c r="D817" t="s">
        <v>1011</v>
      </c>
      <c r="E817" s="5">
        <v>14</v>
      </c>
      <c r="F817" s="5">
        <v>9</v>
      </c>
    </row>
    <row r="818" spans="1:6" x14ac:dyDescent="0.35">
      <c r="A818">
        <v>1966</v>
      </c>
      <c r="B818" t="s">
        <v>63</v>
      </c>
      <c r="C818">
        <v>205</v>
      </c>
      <c r="D818" t="s">
        <v>1012</v>
      </c>
      <c r="E818" s="5">
        <v>467</v>
      </c>
      <c r="F818" s="5">
        <v>432</v>
      </c>
    </row>
    <row r="819" spans="1:6" x14ac:dyDescent="0.35">
      <c r="A819">
        <v>1966</v>
      </c>
      <c r="B819" t="s">
        <v>63</v>
      </c>
      <c r="C819">
        <v>208</v>
      </c>
      <c r="D819" t="s">
        <v>1013</v>
      </c>
      <c r="E819" s="5">
        <v>569</v>
      </c>
      <c r="F819" s="5">
        <v>523</v>
      </c>
    </row>
    <row r="820" spans="1:6" x14ac:dyDescent="0.35">
      <c r="A820">
        <v>1966</v>
      </c>
      <c r="B820" t="s">
        <v>63</v>
      </c>
      <c r="C820">
        <v>1966</v>
      </c>
      <c r="D820" t="s">
        <v>63</v>
      </c>
      <c r="E820" s="5">
        <v>1</v>
      </c>
      <c r="F820" s="11" t="s">
        <v>298</v>
      </c>
    </row>
    <row r="821" spans="1:6" x14ac:dyDescent="0.35">
      <c r="A821">
        <v>1966</v>
      </c>
      <c r="B821" t="s">
        <v>63</v>
      </c>
      <c r="C821">
        <v>209</v>
      </c>
      <c r="D821" t="s">
        <v>1014</v>
      </c>
      <c r="E821" s="5">
        <v>748</v>
      </c>
      <c r="F821" s="5">
        <v>760</v>
      </c>
    </row>
    <row r="822" spans="1:6" x14ac:dyDescent="0.35">
      <c r="A822">
        <v>1966</v>
      </c>
      <c r="B822" t="s">
        <v>63</v>
      </c>
      <c r="C822">
        <v>4690</v>
      </c>
      <c r="D822" t="s">
        <v>1015</v>
      </c>
      <c r="E822" s="5">
        <v>1953</v>
      </c>
      <c r="F822" s="5">
        <v>3215</v>
      </c>
    </row>
    <row r="823" spans="1:6" x14ac:dyDescent="0.35">
      <c r="A823">
        <v>1924</v>
      </c>
      <c r="B823" t="s">
        <v>34</v>
      </c>
      <c r="C823">
        <v>3530</v>
      </c>
      <c r="D823" t="s">
        <v>1016</v>
      </c>
      <c r="E823" s="5">
        <v>985</v>
      </c>
      <c r="F823" s="5">
        <v>872</v>
      </c>
    </row>
    <row r="824" spans="1:6" x14ac:dyDescent="0.35">
      <c r="A824">
        <v>1924</v>
      </c>
      <c r="B824" t="s">
        <v>34</v>
      </c>
      <c r="C824">
        <v>4762</v>
      </c>
      <c r="D824" t="s">
        <v>1017</v>
      </c>
      <c r="E824" s="5">
        <v>417</v>
      </c>
      <c r="F824" s="5">
        <v>390</v>
      </c>
    </row>
    <row r="825" spans="1:6" x14ac:dyDescent="0.35">
      <c r="A825">
        <v>1924</v>
      </c>
      <c r="B825" t="s">
        <v>34</v>
      </c>
      <c r="C825">
        <v>5451</v>
      </c>
      <c r="D825" t="s">
        <v>1018</v>
      </c>
      <c r="E825" s="5">
        <v>432</v>
      </c>
      <c r="F825" s="5">
        <v>412</v>
      </c>
    </row>
    <row r="826" spans="1:6" x14ac:dyDescent="0.35">
      <c r="A826">
        <v>1924</v>
      </c>
      <c r="B826" t="s">
        <v>34</v>
      </c>
      <c r="C826">
        <v>65</v>
      </c>
      <c r="D826" t="s">
        <v>1019</v>
      </c>
      <c r="E826" s="5">
        <v>394</v>
      </c>
      <c r="F826" s="5">
        <v>372</v>
      </c>
    </row>
    <row r="827" spans="1:6" x14ac:dyDescent="0.35">
      <c r="A827">
        <v>1924</v>
      </c>
      <c r="B827" t="s">
        <v>34</v>
      </c>
      <c r="C827">
        <v>4475</v>
      </c>
      <c r="D827" t="s">
        <v>1020</v>
      </c>
      <c r="E827" s="5">
        <v>223</v>
      </c>
      <c r="F827" s="5">
        <v>229</v>
      </c>
    </row>
    <row r="828" spans="1:6" x14ac:dyDescent="0.35">
      <c r="A828">
        <v>1924</v>
      </c>
      <c r="B828" t="s">
        <v>34</v>
      </c>
      <c r="C828">
        <v>85</v>
      </c>
      <c r="D828" t="s">
        <v>1021</v>
      </c>
      <c r="E828" s="5">
        <v>2551</v>
      </c>
      <c r="F828" s="5">
        <v>2395</v>
      </c>
    </row>
    <row r="829" spans="1:6" x14ac:dyDescent="0.35">
      <c r="A829">
        <v>1924</v>
      </c>
      <c r="B829" t="s">
        <v>34</v>
      </c>
      <c r="C829">
        <v>4226</v>
      </c>
      <c r="D829" t="s">
        <v>1022</v>
      </c>
      <c r="E829" s="5">
        <v>296</v>
      </c>
      <c r="F829" s="5">
        <v>276</v>
      </c>
    </row>
    <row r="830" spans="1:6" x14ac:dyDescent="0.35">
      <c r="A830">
        <v>1924</v>
      </c>
      <c r="B830" t="s">
        <v>34</v>
      </c>
      <c r="C830">
        <v>4223</v>
      </c>
      <c r="D830" t="s">
        <v>1023</v>
      </c>
      <c r="E830" s="5">
        <v>453</v>
      </c>
      <c r="F830" s="5">
        <v>566</v>
      </c>
    </row>
    <row r="831" spans="1:6" x14ac:dyDescent="0.35">
      <c r="A831">
        <v>1924</v>
      </c>
      <c r="B831" t="s">
        <v>34</v>
      </c>
      <c r="C831">
        <v>4763</v>
      </c>
      <c r="D831" t="s">
        <v>1024</v>
      </c>
      <c r="E831" s="5">
        <v>464</v>
      </c>
      <c r="F831" s="5">
        <v>410</v>
      </c>
    </row>
    <row r="832" spans="1:6" x14ac:dyDescent="0.35">
      <c r="A832">
        <v>1924</v>
      </c>
      <c r="B832" t="s">
        <v>34</v>
      </c>
      <c r="C832">
        <v>4715</v>
      </c>
      <c r="D832" t="s">
        <v>1025</v>
      </c>
      <c r="E832" s="5">
        <v>1195</v>
      </c>
      <c r="F832" s="5">
        <v>1052</v>
      </c>
    </row>
    <row r="833" spans="1:6" x14ac:dyDescent="0.35">
      <c r="A833">
        <v>1924</v>
      </c>
      <c r="B833" t="s">
        <v>34</v>
      </c>
      <c r="C833">
        <v>4764</v>
      </c>
      <c r="D833" t="s">
        <v>1026</v>
      </c>
      <c r="E833" s="5">
        <v>318</v>
      </c>
      <c r="F833" s="5">
        <v>272</v>
      </c>
    </row>
    <row r="834" spans="1:6" x14ac:dyDescent="0.35">
      <c r="A834">
        <v>1924</v>
      </c>
      <c r="B834" t="s">
        <v>34</v>
      </c>
      <c r="C834">
        <v>4765</v>
      </c>
      <c r="D834" t="s">
        <v>1027</v>
      </c>
      <c r="E834" s="5">
        <v>280</v>
      </c>
      <c r="F834" s="5">
        <v>248</v>
      </c>
    </row>
    <row r="835" spans="1:6" x14ac:dyDescent="0.35">
      <c r="A835">
        <v>1924</v>
      </c>
      <c r="B835" t="s">
        <v>34</v>
      </c>
      <c r="C835">
        <v>4369</v>
      </c>
      <c r="D835" t="s">
        <v>1028</v>
      </c>
      <c r="E835" s="5">
        <v>294</v>
      </c>
      <c r="F835" s="5">
        <v>290</v>
      </c>
    </row>
    <row r="836" spans="1:6" x14ac:dyDescent="0.35">
      <c r="A836">
        <v>1924</v>
      </c>
      <c r="B836" t="s">
        <v>34</v>
      </c>
      <c r="C836">
        <v>4005</v>
      </c>
      <c r="D836" t="s">
        <v>1029</v>
      </c>
      <c r="E836" s="5">
        <v>308</v>
      </c>
      <c r="F836" s="5">
        <v>398</v>
      </c>
    </row>
    <row r="837" spans="1:6" x14ac:dyDescent="0.35">
      <c r="A837">
        <v>1924</v>
      </c>
      <c r="B837" t="s">
        <v>34</v>
      </c>
      <c r="C837">
        <v>73</v>
      </c>
      <c r="D837" t="s">
        <v>1030</v>
      </c>
      <c r="E837" s="5">
        <v>158</v>
      </c>
      <c r="F837" s="11" t="s">
        <v>358</v>
      </c>
    </row>
    <row r="838" spans="1:6" x14ac:dyDescent="0.35">
      <c r="A838">
        <v>1924</v>
      </c>
      <c r="B838" t="s">
        <v>34</v>
      </c>
      <c r="C838">
        <v>86</v>
      </c>
      <c r="D838" t="s">
        <v>1031</v>
      </c>
      <c r="E838" s="5">
        <v>809</v>
      </c>
      <c r="F838" s="5">
        <v>817</v>
      </c>
    </row>
    <row r="839" spans="1:6" x14ac:dyDescent="0.35">
      <c r="A839">
        <v>1924</v>
      </c>
      <c r="B839" t="s">
        <v>34</v>
      </c>
      <c r="C839">
        <v>1264</v>
      </c>
      <c r="D839" t="s">
        <v>1032</v>
      </c>
      <c r="E839" s="5">
        <v>376</v>
      </c>
      <c r="F839" s="5">
        <v>360</v>
      </c>
    </row>
    <row r="840" spans="1:6" x14ac:dyDescent="0.35">
      <c r="A840">
        <v>1924</v>
      </c>
      <c r="B840" t="s">
        <v>34</v>
      </c>
      <c r="C840">
        <v>4004</v>
      </c>
      <c r="D840" t="s">
        <v>1033</v>
      </c>
      <c r="E840" s="5">
        <v>120</v>
      </c>
      <c r="F840" s="5">
        <v>101</v>
      </c>
    </row>
    <row r="841" spans="1:6" x14ac:dyDescent="0.35">
      <c r="A841">
        <v>1924</v>
      </c>
      <c r="B841" t="s">
        <v>34</v>
      </c>
      <c r="C841">
        <v>1924</v>
      </c>
      <c r="D841" t="s">
        <v>34</v>
      </c>
      <c r="E841" s="5">
        <v>49</v>
      </c>
      <c r="F841" s="5">
        <v>566</v>
      </c>
    </row>
    <row r="842" spans="1:6" x14ac:dyDescent="0.35">
      <c r="A842">
        <v>1924</v>
      </c>
      <c r="B842" t="s">
        <v>34</v>
      </c>
      <c r="C842">
        <v>3342</v>
      </c>
      <c r="D842" t="s">
        <v>1034</v>
      </c>
      <c r="E842" s="5">
        <v>329</v>
      </c>
      <c r="F842" s="5">
        <v>280</v>
      </c>
    </row>
    <row r="843" spans="1:6" x14ac:dyDescent="0.35">
      <c r="A843">
        <v>1924</v>
      </c>
      <c r="B843" t="s">
        <v>34</v>
      </c>
      <c r="C843">
        <v>4766</v>
      </c>
      <c r="D843" t="s">
        <v>1035</v>
      </c>
      <c r="E843" s="5">
        <v>529</v>
      </c>
      <c r="F843" s="5">
        <v>456</v>
      </c>
    </row>
    <row r="844" spans="1:6" x14ac:dyDescent="0.35">
      <c r="A844">
        <v>1924</v>
      </c>
      <c r="B844" t="s">
        <v>34</v>
      </c>
      <c r="C844">
        <v>87</v>
      </c>
      <c r="D844" t="s">
        <v>1036</v>
      </c>
      <c r="E844" s="5">
        <v>1196</v>
      </c>
      <c r="F844" s="5">
        <v>1126</v>
      </c>
    </row>
    <row r="845" spans="1:6" x14ac:dyDescent="0.35">
      <c r="A845">
        <v>1924</v>
      </c>
      <c r="B845" t="s">
        <v>34</v>
      </c>
      <c r="C845">
        <v>76</v>
      </c>
      <c r="D845" t="s">
        <v>692</v>
      </c>
      <c r="E845" s="5">
        <v>394</v>
      </c>
      <c r="F845" s="5">
        <v>338</v>
      </c>
    </row>
    <row r="846" spans="1:6" x14ac:dyDescent="0.35">
      <c r="A846">
        <v>1924</v>
      </c>
      <c r="B846" t="s">
        <v>34</v>
      </c>
      <c r="C846">
        <v>4767</v>
      </c>
      <c r="D846" t="s">
        <v>1037</v>
      </c>
      <c r="E846" s="5">
        <v>909</v>
      </c>
      <c r="F846" s="5">
        <v>842</v>
      </c>
    </row>
    <row r="847" spans="1:6" x14ac:dyDescent="0.35">
      <c r="A847">
        <v>1924</v>
      </c>
      <c r="B847" t="s">
        <v>34</v>
      </c>
      <c r="C847">
        <v>84</v>
      </c>
      <c r="D847" t="s">
        <v>1038</v>
      </c>
      <c r="E847" s="5">
        <v>834</v>
      </c>
      <c r="F847" s="5">
        <v>807</v>
      </c>
    </row>
    <row r="848" spans="1:6" x14ac:dyDescent="0.35">
      <c r="A848">
        <v>1924</v>
      </c>
      <c r="B848" t="s">
        <v>34</v>
      </c>
      <c r="C848">
        <v>4713</v>
      </c>
      <c r="D848" t="s">
        <v>1039</v>
      </c>
      <c r="E848" s="5">
        <v>328</v>
      </c>
      <c r="F848" s="5">
        <v>335</v>
      </c>
    </row>
    <row r="849" spans="1:6" x14ac:dyDescent="0.35">
      <c r="A849">
        <v>1924</v>
      </c>
      <c r="B849" t="s">
        <v>34</v>
      </c>
      <c r="C849">
        <v>2733</v>
      </c>
      <c r="D849" t="s">
        <v>1040</v>
      </c>
      <c r="E849" s="5">
        <v>159</v>
      </c>
      <c r="F849" s="5">
        <v>147</v>
      </c>
    </row>
    <row r="850" spans="1:6" x14ac:dyDescent="0.35">
      <c r="A850">
        <v>1924</v>
      </c>
      <c r="B850" t="s">
        <v>34</v>
      </c>
      <c r="C850">
        <v>3198</v>
      </c>
      <c r="D850" t="s">
        <v>1041</v>
      </c>
      <c r="E850" s="5">
        <v>484</v>
      </c>
      <c r="F850" s="5">
        <v>418</v>
      </c>
    </row>
    <row r="851" spans="1:6" x14ac:dyDescent="0.35">
      <c r="A851">
        <v>1924</v>
      </c>
      <c r="B851" t="s">
        <v>34</v>
      </c>
      <c r="C851">
        <v>78</v>
      </c>
      <c r="D851" t="s">
        <v>1042</v>
      </c>
      <c r="E851" s="5">
        <v>569</v>
      </c>
      <c r="F851" s="5">
        <v>464</v>
      </c>
    </row>
    <row r="852" spans="1:6" x14ac:dyDescent="0.35">
      <c r="A852">
        <v>1924</v>
      </c>
      <c r="B852" t="s">
        <v>34</v>
      </c>
      <c r="C852">
        <v>4714</v>
      </c>
      <c r="D852" t="s">
        <v>1043</v>
      </c>
      <c r="E852" s="5">
        <v>541</v>
      </c>
      <c r="F852" s="5">
        <v>448</v>
      </c>
    </row>
    <row r="853" spans="1:6" x14ac:dyDescent="0.35">
      <c r="A853">
        <v>1924</v>
      </c>
      <c r="B853" t="s">
        <v>34</v>
      </c>
      <c r="C853">
        <v>79</v>
      </c>
      <c r="D853" t="s">
        <v>1044</v>
      </c>
      <c r="E853" s="5">
        <v>423</v>
      </c>
      <c r="F853" s="5">
        <v>343</v>
      </c>
    </row>
    <row r="854" spans="1:6" x14ac:dyDescent="0.35">
      <c r="A854">
        <v>1924</v>
      </c>
      <c r="B854" t="s">
        <v>34</v>
      </c>
      <c r="C854">
        <v>72</v>
      </c>
      <c r="D854" t="s">
        <v>1045</v>
      </c>
      <c r="E854" s="5">
        <v>383</v>
      </c>
      <c r="F854" s="5">
        <v>354</v>
      </c>
    </row>
    <row r="855" spans="1:6" x14ac:dyDescent="0.35">
      <c r="A855">
        <v>1996</v>
      </c>
      <c r="B855" t="s">
        <v>193</v>
      </c>
      <c r="C855">
        <v>296</v>
      </c>
      <c r="D855" t="s">
        <v>1046</v>
      </c>
      <c r="E855" s="5">
        <v>225</v>
      </c>
      <c r="F855" s="5">
        <v>229</v>
      </c>
    </row>
    <row r="856" spans="1:6" x14ac:dyDescent="0.35">
      <c r="A856">
        <v>1996</v>
      </c>
      <c r="B856" t="s">
        <v>193</v>
      </c>
      <c r="C856">
        <v>297</v>
      </c>
      <c r="D856" t="s">
        <v>1047</v>
      </c>
      <c r="E856" s="5">
        <v>94</v>
      </c>
      <c r="F856" s="5">
        <v>90</v>
      </c>
    </row>
    <row r="857" spans="1:6" x14ac:dyDescent="0.35">
      <c r="A857">
        <v>2061</v>
      </c>
      <c r="B857" t="s">
        <v>208</v>
      </c>
      <c r="C857">
        <v>1289</v>
      </c>
      <c r="D857" t="s">
        <v>1048</v>
      </c>
      <c r="E857" s="5">
        <v>224</v>
      </c>
      <c r="F857" s="5">
        <v>233</v>
      </c>
    </row>
    <row r="858" spans="1:6" x14ac:dyDescent="0.35">
      <c r="A858">
        <v>2141</v>
      </c>
      <c r="B858" t="s">
        <v>118</v>
      </c>
      <c r="C858">
        <v>726</v>
      </c>
      <c r="D858" t="s">
        <v>1049</v>
      </c>
      <c r="E858" s="5">
        <v>618</v>
      </c>
      <c r="F858" s="5">
        <v>623</v>
      </c>
    </row>
    <row r="859" spans="1:6" x14ac:dyDescent="0.35">
      <c r="A859">
        <v>2141</v>
      </c>
      <c r="B859" t="s">
        <v>118</v>
      </c>
      <c r="C859">
        <v>724</v>
      </c>
      <c r="D859" t="s">
        <v>1050</v>
      </c>
      <c r="E859" s="5">
        <v>396</v>
      </c>
      <c r="F859" s="5">
        <v>383</v>
      </c>
    </row>
    <row r="860" spans="1:6" x14ac:dyDescent="0.35">
      <c r="A860">
        <v>2141</v>
      </c>
      <c r="B860" t="s">
        <v>118</v>
      </c>
      <c r="C860">
        <v>725</v>
      </c>
      <c r="D860" t="s">
        <v>1051</v>
      </c>
      <c r="E860" s="5">
        <v>470</v>
      </c>
      <c r="F860" s="5">
        <v>408</v>
      </c>
    </row>
    <row r="861" spans="1:6" x14ac:dyDescent="0.35">
      <c r="A861">
        <v>2141</v>
      </c>
      <c r="B861" t="s">
        <v>118</v>
      </c>
      <c r="C861">
        <v>3146</v>
      </c>
      <c r="D861" t="s">
        <v>1052</v>
      </c>
      <c r="E861" s="5">
        <v>373</v>
      </c>
      <c r="F861" s="5">
        <v>339</v>
      </c>
    </row>
    <row r="862" spans="1:6" x14ac:dyDescent="0.35">
      <c r="A862">
        <v>2214</v>
      </c>
      <c r="B862" t="s">
        <v>206</v>
      </c>
      <c r="C862">
        <v>3365</v>
      </c>
      <c r="D862" t="s">
        <v>1053</v>
      </c>
      <c r="E862" s="5">
        <v>266</v>
      </c>
      <c r="F862" s="5">
        <v>244</v>
      </c>
    </row>
    <row r="863" spans="1:6" x14ac:dyDescent="0.35">
      <c r="A863">
        <v>2143</v>
      </c>
      <c r="B863" t="s">
        <v>110</v>
      </c>
      <c r="C863">
        <v>656</v>
      </c>
      <c r="D863" t="s">
        <v>1054</v>
      </c>
      <c r="E863" s="5">
        <v>213</v>
      </c>
      <c r="F863" s="5">
        <v>163</v>
      </c>
    </row>
    <row r="864" spans="1:6" x14ac:dyDescent="0.35">
      <c r="A864">
        <v>2143</v>
      </c>
      <c r="B864" t="s">
        <v>110</v>
      </c>
      <c r="C864">
        <v>5620</v>
      </c>
      <c r="D864" t="s">
        <v>1055</v>
      </c>
      <c r="E864" s="11" t="s">
        <v>295</v>
      </c>
      <c r="F864" s="5">
        <v>120</v>
      </c>
    </row>
    <row r="865" spans="1:6" x14ac:dyDescent="0.35">
      <c r="A865">
        <v>2143</v>
      </c>
      <c r="B865" t="s">
        <v>110</v>
      </c>
      <c r="C865">
        <v>2143</v>
      </c>
      <c r="D865" t="s">
        <v>110</v>
      </c>
      <c r="E865" s="11" t="s">
        <v>298</v>
      </c>
      <c r="F865" s="5">
        <v>1</v>
      </c>
    </row>
    <row r="866" spans="1:6" x14ac:dyDescent="0.35">
      <c r="A866">
        <v>2143</v>
      </c>
      <c r="B866" t="s">
        <v>110</v>
      </c>
      <c r="C866">
        <v>788</v>
      </c>
      <c r="D866" t="s">
        <v>1056</v>
      </c>
      <c r="E866" s="5">
        <v>377</v>
      </c>
      <c r="F866" s="5">
        <v>309</v>
      </c>
    </row>
    <row r="867" spans="1:6" x14ac:dyDescent="0.35">
      <c r="A867">
        <v>2143</v>
      </c>
      <c r="B867" t="s">
        <v>110</v>
      </c>
      <c r="C867">
        <v>809</v>
      </c>
      <c r="D867" t="s">
        <v>1057</v>
      </c>
      <c r="E867" s="5">
        <v>753</v>
      </c>
      <c r="F867" s="5">
        <v>711</v>
      </c>
    </row>
    <row r="868" spans="1:6" x14ac:dyDescent="0.35">
      <c r="A868">
        <v>2143</v>
      </c>
      <c r="B868" t="s">
        <v>110</v>
      </c>
      <c r="C868">
        <v>789</v>
      </c>
      <c r="D868" t="s">
        <v>1058</v>
      </c>
      <c r="E868" s="5">
        <v>558</v>
      </c>
      <c r="F868" s="5">
        <v>456</v>
      </c>
    </row>
    <row r="869" spans="1:6" x14ac:dyDescent="0.35">
      <c r="A869">
        <v>2143</v>
      </c>
      <c r="B869" t="s">
        <v>110</v>
      </c>
      <c r="C869">
        <v>717</v>
      </c>
      <c r="D869" t="s">
        <v>1059</v>
      </c>
      <c r="E869" s="5">
        <v>382</v>
      </c>
      <c r="F869" s="5">
        <v>347</v>
      </c>
    </row>
    <row r="870" spans="1:6" x14ac:dyDescent="0.35">
      <c r="A870">
        <v>4131</v>
      </c>
      <c r="B870" t="s">
        <v>94</v>
      </c>
      <c r="C870">
        <v>1093</v>
      </c>
      <c r="D870" t="s">
        <v>1060</v>
      </c>
      <c r="E870" s="5">
        <v>429</v>
      </c>
      <c r="F870" s="5">
        <v>371</v>
      </c>
    </row>
    <row r="871" spans="1:6" x14ac:dyDescent="0.35">
      <c r="A871">
        <v>4131</v>
      </c>
      <c r="B871" t="s">
        <v>94</v>
      </c>
      <c r="C871">
        <v>1097</v>
      </c>
      <c r="D871" t="s">
        <v>1061</v>
      </c>
      <c r="E871" s="5">
        <v>324</v>
      </c>
      <c r="F871" s="5">
        <v>253</v>
      </c>
    </row>
    <row r="872" spans="1:6" x14ac:dyDescent="0.35">
      <c r="A872">
        <v>4131</v>
      </c>
      <c r="B872" t="s">
        <v>94</v>
      </c>
      <c r="C872">
        <v>1262</v>
      </c>
      <c r="D872" t="s">
        <v>1062</v>
      </c>
      <c r="E872" s="5">
        <v>11</v>
      </c>
      <c r="F872" s="5">
        <v>6</v>
      </c>
    </row>
    <row r="873" spans="1:6" x14ac:dyDescent="0.35">
      <c r="A873">
        <v>4131</v>
      </c>
      <c r="B873" t="s">
        <v>94</v>
      </c>
      <c r="C873">
        <v>1098</v>
      </c>
      <c r="D873" t="s">
        <v>1063</v>
      </c>
      <c r="E873" s="5">
        <v>447</v>
      </c>
      <c r="F873" s="5">
        <v>421</v>
      </c>
    </row>
    <row r="874" spans="1:6" x14ac:dyDescent="0.35">
      <c r="A874">
        <v>4131</v>
      </c>
      <c r="B874" t="s">
        <v>94</v>
      </c>
      <c r="C874">
        <v>1095</v>
      </c>
      <c r="D874" t="s">
        <v>1064</v>
      </c>
      <c r="E874" s="5">
        <v>196</v>
      </c>
      <c r="F874" s="5">
        <v>183</v>
      </c>
    </row>
    <row r="875" spans="1:6" x14ac:dyDescent="0.35">
      <c r="A875">
        <v>4131</v>
      </c>
      <c r="B875" t="s">
        <v>94</v>
      </c>
      <c r="C875">
        <v>4131</v>
      </c>
      <c r="D875" t="s">
        <v>94</v>
      </c>
      <c r="E875" s="5">
        <v>32</v>
      </c>
      <c r="F875" s="5">
        <v>86</v>
      </c>
    </row>
    <row r="876" spans="1:6" x14ac:dyDescent="0.35">
      <c r="A876">
        <v>4131</v>
      </c>
      <c r="B876" t="s">
        <v>94</v>
      </c>
      <c r="C876">
        <v>5250</v>
      </c>
      <c r="D876" t="s">
        <v>1065</v>
      </c>
      <c r="E876" s="5">
        <v>38</v>
      </c>
      <c r="F876" s="5">
        <v>29</v>
      </c>
    </row>
    <row r="877" spans="1:6" x14ac:dyDescent="0.35">
      <c r="A877">
        <v>4131</v>
      </c>
      <c r="B877" t="s">
        <v>94</v>
      </c>
      <c r="C877">
        <v>1101</v>
      </c>
      <c r="D877" t="s">
        <v>1066</v>
      </c>
      <c r="E877" s="5">
        <v>835</v>
      </c>
      <c r="F877" s="5">
        <v>827</v>
      </c>
    </row>
    <row r="878" spans="1:6" x14ac:dyDescent="0.35">
      <c r="A878">
        <v>4131</v>
      </c>
      <c r="B878" t="s">
        <v>94</v>
      </c>
      <c r="C878">
        <v>1100</v>
      </c>
      <c r="D878" t="s">
        <v>1067</v>
      </c>
      <c r="E878" s="5">
        <v>675</v>
      </c>
      <c r="F878" s="5">
        <v>598</v>
      </c>
    </row>
    <row r="879" spans="1:6" x14ac:dyDescent="0.35">
      <c r="A879">
        <v>2230</v>
      </c>
      <c r="B879" t="s">
        <v>215</v>
      </c>
      <c r="C879">
        <v>1167</v>
      </c>
      <c r="D879" t="s">
        <v>1068</v>
      </c>
      <c r="E879" s="5">
        <v>63</v>
      </c>
      <c r="F879" s="5">
        <v>63</v>
      </c>
    </row>
    <row r="880" spans="1:6" x14ac:dyDescent="0.35">
      <c r="A880">
        <v>2230</v>
      </c>
      <c r="B880" t="s">
        <v>215</v>
      </c>
      <c r="C880">
        <v>1284</v>
      </c>
      <c r="D880" t="s">
        <v>1069</v>
      </c>
      <c r="E880" s="5">
        <v>7</v>
      </c>
      <c r="F880" s="5">
        <v>5</v>
      </c>
    </row>
    <row r="881" spans="1:6" x14ac:dyDescent="0.35">
      <c r="A881">
        <v>2230</v>
      </c>
      <c r="B881" t="s">
        <v>215</v>
      </c>
      <c r="C881">
        <v>2230</v>
      </c>
      <c r="D881" t="s">
        <v>215</v>
      </c>
      <c r="E881" s="5">
        <v>153</v>
      </c>
      <c r="F881" s="5">
        <v>145</v>
      </c>
    </row>
    <row r="882" spans="1:6" x14ac:dyDescent="0.35">
      <c r="A882">
        <v>2110</v>
      </c>
      <c r="B882" t="s">
        <v>137</v>
      </c>
      <c r="C882">
        <v>702</v>
      </c>
      <c r="D882" t="s">
        <v>1070</v>
      </c>
      <c r="E882" s="5">
        <v>571</v>
      </c>
      <c r="F882" s="5">
        <v>548</v>
      </c>
    </row>
    <row r="883" spans="1:6" x14ac:dyDescent="0.35">
      <c r="A883">
        <v>2110</v>
      </c>
      <c r="B883" t="s">
        <v>137</v>
      </c>
      <c r="C883">
        <v>704</v>
      </c>
      <c r="D883" t="s">
        <v>1071</v>
      </c>
      <c r="E883" s="5">
        <v>348</v>
      </c>
      <c r="F883" s="5">
        <v>347</v>
      </c>
    </row>
    <row r="884" spans="1:6" x14ac:dyDescent="0.35">
      <c r="A884">
        <v>2110</v>
      </c>
      <c r="B884" t="s">
        <v>137</v>
      </c>
      <c r="C884">
        <v>703</v>
      </c>
      <c r="D884" t="s">
        <v>1072</v>
      </c>
      <c r="E884" s="5">
        <v>293</v>
      </c>
      <c r="F884" s="5">
        <v>285</v>
      </c>
    </row>
    <row r="885" spans="1:6" x14ac:dyDescent="0.35">
      <c r="A885">
        <v>1990</v>
      </c>
      <c r="B885" t="s">
        <v>169</v>
      </c>
      <c r="C885">
        <v>266</v>
      </c>
      <c r="D885" t="s">
        <v>1073</v>
      </c>
      <c r="E885" s="5">
        <v>200</v>
      </c>
      <c r="F885" s="5">
        <v>179</v>
      </c>
    </row>
    <row r="886" spans="1:6" x14ac:dyDescent="0.35">
      <c r="A886">
        <v>1990</v>
      </c>
      <c r="B886" t="s">
        <v>169</v>
      </c>
      <c r="C886">
        <v>267</v>
      </c>
      <c r="D886" t="s">
        <v>1074</v>
      </c>
      <c r="E886" s="5">
        <v>222</v>
      </c>
      <c r="F886" s="5">
        <v>193</v>
      </c>
    </row>
    <row r="887" spans="1:6" x14ac:dyDescent="0.35">
      <c r="A887">
        <v>1990</v>
      </c>
      <c r="B887" t="s">
        <v>169</v>
      </c>
      <c r="C887">
        <v>268</v>
      </c>
      <c r="D887" t="s">
        <v>1075</v>
      </c>
      <c r="E887" s="5">
        <v>225</v>
      </c>
      <c r="F887" s="5">
        <v>204</v>
      </c>
    </row>
    <row r="888" spans="1:6" x14ac:dyDescent="0.35">
      <c r="A888">
        <v>2093</v>
      </c>
      <c r="B888" t="s">
        <v>175</v>
      </c>
      <c r="C888">
        <v>600</v>
      </c>
      <c r="D888" t="s">
        <v>1076</v>
      </c>
      <c r="E888" s="5">
        <v>326</v>
      </c>
      <c r="F888" s="5">
        <v>282</v>
      </c>
    </row>
    <row r="889" spans="1:6" x14ac:dyDescent="0.35">
      <c r="A889">
        <v>2093</v>
      </c>
      <c r="B889" t="s">
        <v>175</v>
      </c>
      <c r="C889">
        <v>602</v>
      </c>
      <c r="D889" t="s">
        <v>1077</v>
      </c>
      <c r="E889" s="5">
        <v>159</v>
      </c>
      <c r="F889" s="5">
        <v>158</v>
      </c>
    </row>
    <row r="890" spans="1:6" x14ac:dyDescent="0.35">
      <c r="A890">
        <v>2093</v>
      </c>
      <c r="B890" t="s">
        <v>175</v>
      </c>
      <c r="C890">
        <v>601</v>
      </c>
      <c r="D890" t="s">
        <v>1078</v>
      </c>
      <c r="E890" s="5">
        <v>81</v>
      </c>
      <c r="F890" s="5">
        <v>87</v>
      </c>
    </row>
    <row r="891" spans="1:6" x14ac:dyDescent="0.35">
      <c r="A891">
        <v>3476</v>
      </c>
      <c r="B891" t="s">
        <v>236</v>
      </c>
      <c r="C891">
        <v>2858</v>
      </c>
      <c r="D891" t="s">
        <v>1079</v>
      </c>
      <c r="E891" s="5">
        <v>7</v>
      </c>
      <c r="F891" s="5">
        <v>6</v>
      </c>
    </row>
    <row r="892" spans="1:6" x14ac:dyDescent="0.35">
      <c r="A892">
        <v>3476</v>
      </c>
      <c r="B892" t="s">
        <v>236</v>
      </c>
      <c r="C892">
        <v>2831</v>
      </c>
      <c r="D892" t="s">
        <v>1080</v>
      </c>
      <c r="E892" s="5">
        <v>7</v>
      </c>
      <c r="F892" s="5">
        <v>3</v>
      </c>
    </row>
    <row r="893" spans="1:6" x14ac:dyDescent="0.35">
      <c r="A893">
        <v>3476</v>
      </c>
      <c r="B893" t="s">
        <v>236</v>
      </c>
      <c r="C893">
        <v>2848</v>
      </c>
      <c r="D893" t="s">
        <v>1081</v>
      </c>
      <c r="E893" s="5">
        <v>50</v>
      </c>
      <c r="F893" s="5">
        <v>33</v>
      </c>
    </row>
    <row r="894" spans="1:6" x14ac:dyDescent="0.35">
      <c r="A894">
        <v>3476</v>
      </c>
      <c r="B894" t="s">
        <v>236</v>
      </c>
      <c r="C894">
        <v>2836</v>
      </c>
      <c r="D894" t="s">
        <v>1082</v>
      </c>
      <c r="E894" s="5">
        <v>16</v>
      </c>
      <c r="F894" s="5">
        <v>6</v>
      </c>
    </row>
    <row r="895" spans="1:6" x14ac:dyDescent="0.35">
      <c r="A895">
        <v>3476</v>
      </c>
      <c r="B895" t="s">
        <v>236</v>
      </c>
      <c r="C895">
        <v>2838</v>
      </c>
      <c r="D895" t="s">
        <v>1083</v>
      </c>
      <c r="E895" s="5">
        <v>4</v>
      </c>
      <c r="F895" s="5">
        <v>2</v>
      </c>
    </row>
    <row r="896" spans="1:6" x14ac:dyDescent="0.35">
      <c r="A896">
        <v>3476</v>
      </c>
      <c r="B896" t="s">
        <v>236</v>
      </c>
      <c r="C896">
        <v>2839</v>
      </c>
      <c r="D896" t="s">
        <v>1084</v>
      </c>
      <c r="E896" s="5">
        <v>8</v>
      </c>
      <c r="F896" s="5">
        <v>4</v>
      </c>
    </row>
    <row r="897" spans="1:6" x14ac:dyDescent="0.35">
      <c r="A897">
        <v>3476</v>
      </c>
      <c r="B897" t="s">
        <v>236</v>
      </c>
      <c r="C897">
        <v>2841</v>
      </c>
      <c r="D897" t="s">
        <v>1085</v>
      </c>
      <c r="E897" s="5">
        <v>6</v>
      </c>
      <c r="F897" s="5">
        <v>4</v>
      </c>
    </row>
    <row r="898" spans="1:6" x14ac:dyDescent="0.35">
      <c r="A898">
        <v>3476</v>
      </c>
      <c r="B898" t="s">
        <v>236</v>
      </c>
      <c r="C898">
        <v>2842</v>
      </c>
      <c r="D898" t="s">
        <v>1086</v>
      </c>
      <c r="E898" s="5">
        <v>5</v>
      </c>
      <c r="F898" s="5">
        <v>1</v>
      </c>
    </row>
    <row r="899" spans="1:6" x14ac:dyDescent="0.35">
      <c r="A899">
        <v>3476</v>
      </c>
      <c r="B899" t="s">
        <v>236</v>
      </c>
      <c r="C899">
        <v>2846</v>
      </c>
      <c r="D899" t="s">
        <v>1087</v>
      </c>
      <c r="E899" s="5">
        <v>20</v>
      </c>
      <c r="F899" s="5">
        <v>8</v>
      </c>
    </row>
    <row r="900" spans="1:6" x14ac:dyDescent="0.35">
      <c r="A900">
        <v>3476</v>
      </c>
      <c r="B900" t="s">
        <v>236</v>
      </c>
      <c r="C900">
        <v>2832</v>
      </c>
      <c r="D900" t="s">
        <v>1088</v>
      </c>
      <c r="E900" s="5">
        <v>3</v>
      </c>
      <c r="F900" s="5">
        <v>2</v>
      </c>
    </row>
    <row r="901" spans="1:6" x14ac:dyDescent="0.35">
      <c r="A901">
        <v>3476</v>
      </c>
      <c r="B901" t="s">
        <v>236</v>
      </c>
      <c r="C901">
        <v>3129</v>
      </c>
      <c r="D901" t="s">
        <v>1089</v>
      </c>
      <c r="E901" s="5">
        <v>13</v>
      </c>
      <c r="F901" s="5">
        <v>15</v>
      </c>
    </row>
    <row r="902" spans="1:6" x14ac:dyDescent="0.35">
      <c r="A902">
        <v>3476</v>
      </c>
      <c r="B902" t="s">
        <v>236</v>
      </c>
      <c r="C902">
        <v>2843</v>
      </c>
      <c r="D902" t="s">
        <v>1090</v>
      </c>
      <c r="E902" s="5">
        <v>13</v>
      </c>
      <c r="F902" s="5">
        <v>14</v>
      </c>
    </row>
    <row r="903" spans="1:6" x14ac:dyDescent="0.35">
      <c r="A903">
        <v>3477</v>
      </c>
      <c r="B903" t="s">
        <v>201</v>
      </c>
      <c r="C903">
        <v>2258</v>
      </c>
      <c r="D903" t="s">
        <v>1091</v>
      </c>
      <c r="E903" s="5">
        <v>18</v>
      </c>
      <c r="F903" s="5">
        <v>17</v>
      </c>
    </row>
    <row r="904" spans="1:6" x14ac:dyDescent="0.35">
      <c r="A904">
        <v>3477</v>
      </c>
      <c r="B904" t="s">
        <v>201</v>
      </c>
      <c r="C904">
        <v>2260</v>
      </c>
      <c r="D904" t="s">
        <v>1092</v>
      </c>
      <c r="E904" s="5">
        <v>52</v>
      </c>
      <c r="F904" s="5">
        <v>53</v>
      </c>
    </row>
    <row r="905" spans="1:6" x14ac:dyDescent="0.35">
      <c r="A905">
        <v>3477</v>
      </c>
      <c r="B905" t="s">
        <v>201</v>
      </c>
      <c r="C905">
        <v>2387</v>
      </c>
      <c r="D905" t="s">
        <v>1093</v>
      </c>
      <c r="E905" s="5">
        <v>4</v>
      </c>
      <c r="F905" s="5">
        <v>3</v>
      </c>
    </row>
    <row r="906" spans="1:6" x14ac:dyDescent="0.35">
      <c r="A906">
        <v>3477</v>
      </c>
      <c r="B906" t="s">
        <v>201</v>
      </c>
      <c r="C906">
        <v>2386</v>
      </c>
      <c r="D906" t="s">
        <v>1094</v>
      </c>
      <c r="E906" s="5">
        <v>12</v>
      </c>
      <c r="F906" s="5">
        <v>10</v>
      </c>
    </row>
    <row r="907" spans="1:6" x14ac:dyDescent="0.35">
      <c r="A907">
        <v>3477</v>
      </c>
      <c r="B907" t="s">
        <v>201</v>
      </c>
      <c r="C907">
        <v>2388</v>
      </c>
      <c r="D907" t="s">
        <v>1095</v>
      </c>
      <c r="E907" s="5">
        <v>5</v>
      </c>
      <c r="F907" s="5">
        <v>6</v>
      </c>
    </row>
    <row r="908" spans="1:6" x14ac:dyDescent="0.35">
      <c r="A908">
        <v>3477</v>
      </c>
      <c r="B908" t="s">
        <v>201</v>
      </c>
      <c r="C908">
        <v>4609</v>
      </c>
      <c r="D908" t="s">
        <v>1096</v>
      </c>
      <c r="E908" s="5">
        <v>36</v>
      </c>
      <c r="F908" s="5">
        <v>28</v>
      </c>
    </row>
    <row r="909" spans="1:6" x14ac:dyDescent="0.35">
      <c r="A909">
        <v>3477</v>
      </c>
      <c r="B909" t="s">
        <v>201</v>
      </c>
      <c r="C909">
        <v>4588</v>
      </c>
      <c r="D909" t="s">
        <v>1097</v>
      </c>
      <c r="E909" s="5">
        <v>24</v>
      </c>
      <c r="F909" s="5">
        <v>26</v>
      </c>
    </row>
    <row r="910" spans="1:6" x14ac:dyDescent="0.35">
      <c r="A910">
        <v>3477</v>
      </c>
      <c r="B910" t="s">
        <v>201</v>
      </c>
      <c r="C910">
        <v>1828</v>
      </c>
      <c r="D910" t="s">
        <v>1098</v>
      </c>
      <c r="E910" s="5">
        <v>151</v>
      </c>
      <c r="F910" s="5">
        <v>121</v>
      </c>
    </row>
    <row r="911" spans="1:6" x14ac:dyDescent="0.35">
      <c r="A911">
        <v>2108</v>
      </c>
      <c r="B911" t="s">
        <v>105</v>
      </c>
      <c r="C911">
        <v>694</v>
      </c>
      <c r="D911" t="s">
        <v>1099</v>
      </c>
      <c r="E911" s="5">
        <v>287</v>
      </c>
      <c r="F911" s="5">
        <v>253</v>
      </c>
    </row>
    <row r="912" spans="1:6" x14ac:dyDescent="0.35">
      <c r="A912">
        <v>2108</v>
      </c>
      <c r="B912" t="s">
        <v>105</v>
      </c>
      <c r="C912">
        <v>692</v>
      </c>
      <c r="D912" t="s">
        <v>1100</v>
      </c>
      <c r="E912" s="5">
        <v>397</v>
      </c>
      <c r="F912" s="5">
        <v>354</v>
      </c>
    </row>
    <row r="913" spans="1:6" x14ac:dyDescent="0.35">
      <c r="A913">
        <v>2108</v>
      </c>
      <c r="B913" t="s">
        <v>105</v>
      </c>
      <c r="C913">
        <v>693</v>
      </c>
      <c r="D913" t="s">
        <v>1101</v>
      </c>
      <c r="E913" s="5">
        <v>149</v>
      </c>
      <c r="F913" s="5">
        <v>140</v>
      </c>
    </row>
    <row r="914" spans="1:6" x14ac:dyDescent="0.35">
      <c r="A914">
        <v>2108</v>
      </c>
      <c r="B914" t="s">
        <v>105</v>
      </c>
      <c r="C914">
        <v>696</v>
      </c>
      <c r="D914" t="s">
        <v>1102</v>
      </c>
      <c r="E914" s="5">
        <v>385</v>
      </c>
      <c r="F914" s="5">
        <v>356</v>
      </c>
    </row>
    <row r="915" spans="1:6" x14ac:dyDescent="0.35">
      <c r="A915">
        <v>2108</v>
      </c>
      <c r="B915" t="s">
        <v>105</v>
      </c>
      <c r="C915">
        <v>699</v>
      </c>
      <c r="D915" t="s">
        <v>1103</v>
      </c>
      <c r="E915" s="5">
        <v>652</v>
      </c>
      <c r="F915" s="5">
        <v>686</v>
      </c>
    </row>
    <row r="916" spans="1:6" x14ac:dyDescent="0.35">
      <c r="A916">
        <v>2108</v>
      </c>
      <c r="B916" t="s">
        <v>105</v>
      </c>
      <c r="C916">
        <v>698</v>
      </c>
      <c r="D916" t="s">
        <v>1104</v>
      </c>
      <c r="E916" s="5">
        <v>363</v>
      </c>
      <c r="F916" s="5">
        <v>361</v>
      </c>
    </row>
    <row r="917" spans="1:6" x14ac:dyDescent="0.35">
      <c r="A917">
        <v>2108</v>
      </c>
      <c r="B917" t="s">
        <v>105</v>
      </c>
      <c r="C917">
        <v>2108</v>
      </c>
      <c r="D917" t="s">
        <v>105</v>
      </c>
      <c r="E917" s="5">
        <v>58</v>
      </c>
      <c r="F917" s="5">
        <v>68</v>
      </c>
    </row>
    <row r="918" spans="1:6" x14ac:dyDescent="0.35">
      <c r="A918">
        <v>2108</v>
      </c>
      <c r="B918" t="s">
        <v>105</v>
      </c>
      <c r="C918">
        <v>697</v>
      </c>
      <c r="D918" t="s">
        <v>1105</v>
      </c>
      <c r="E918" s="5">
        <v>115</v>
      </c>
      <c r="F918" s="5">
        <v>113</v>
      </c>
    </row>
    <row r="919" spans="1:6" x14ac:dyDescent="0.35">
      <c r="A919">
        <v>1928</v>
      </c>
      <c r="B919" t="s">
        <v>45</v>
      </c>
      <c r="C919">
        <v>4585</v>
      </c>
      <c r="D919" t="s">
        <v>1106</v>
      </c>
      <c r="E919" s="5">
        <v>387</v>
      </c>
      <c r="F919" s="5">
        <v>385</v>
      </c>
    </row>
    <row r="920" spans="1:6" x14ac:dyDescent="0.35">
      <c r="A920">
        <v>1928</v>
      </c>
      <c r="B920" t="s">
        <v>45</v>
      </c>
      <c r="C920">
        <v>105</v>
      </c>
      <c r="D920" t="s">
        <v>1107</v>
      </c>
      <c r="E920" s="5">
        <v>557</v>
      </c>
      <c r="F920" s="5">
        <v>388</v>
      </c>
    </row>
    <row r="921" spans="1:6" x14ac:dyDescent="0.35">
      <c r="A921">
        <v>1928</v>
      </c>
      <c r="B921" t="s">
        <v>45</v>
      </c>
      <c r="C921">
        <v>106</v>
      </c>
      <c r="D921" t="s">
        <v>1108</v>
      </c>
      <c r="E921" s="5">
        <v>227</v>
      </c>
      <c r="F921" s="5">
        <v>226</v>
      </c>
    </row>
    <row r="922" spans="1:6" x14ac:dyDescent="0.35">
      <c r="A922">
        <v>1928</v>
      </c>
      <c r="B922" t="s">
        <v>45</v>
      </c>
      <c r="C922">
        <v>4802</v>
      </c>
      <c r="D922" t="s">
        <v>1109</v>
      </c>
      <c r="E922" s="5">
        <v>269</v>
      </c>
      <c r="F922" s="5">
        <v>274</v>
      </c>
    </row>
    <row r="923" spans="1:6" x14ac:dyDescent="0.35">
      <c r="A923">
        <v>1928</v>
      </c>
      <c r="B923" t="s">
        <v>45</v>
      </c>
      <c r="C923">
        <v>109</v>
      </c>
      <c r="D923" t="s">
        <v>1110</v>
      </c>
      <c r="E923" s="5">
        <v>541</v>
      </c>
      <c r="F923" s="5">
        <v>361</v>
      </c>
    </row>
    <row r="924" spans="1:6" x14ac:dyDescent="0.35">
      <c r="A924">
        <v>1928</v>
      </c>
      <c r="B924" t="s">
        <v>45</v>
      </c>
      <c r="C924">
        <v>115</v>
      </c>
      <c r="D924" t="s">
        <v>1111</v>
      </c>
      <c r="E924" s="5">
        <v>813</v>
      </c>
      <c r="F924" s="5">
        <v>664</v>
      </c>
    </row>
    <row r="925" spans="1:6" x14ac:dyDescent="0.35">
      <c r="A925">
        <v>1928</v>
      </c>
      <c r="B925" t="s">
        <v>45</v>
      </c>
      <c r="C925">
        <v>107</v>
      </c>
      <c r="D925" t="s">
        <v>1112</v>
      </c>
      <c r="E925" s="5">
        <v>558</v>
      </c>
      <c r="F925" s="5">
        <v>441</v>
      </c>
    </row>
    <row r="926" spans="1:6" x14ac:dyDescent="0.35">
      <c r="A926">
        <v>1928</v>
      </c>
      <c r="B926" t="s">
        <v>45</v>
      </c>
      <c r="C926">
        <v>110</v>
      </c>
      <c r="D926" t="s">
        <v>1113</v>
      </c>
      <c r="E926" s="5">
        <v>168</v>
      </c>
      <c r="F926" s="5">
        <v>139</v>
      </c>
    </row>
    <row r="927" spans="1:6" x14ac:dyDescent="0.35">
      <c r="A927">
        <v>1928</v>
      </c>
      <c r="B927" t="s">
        <v>45</v>
      </c>
      <c r="C927">
        <v>114</v>
      </c>
      <c r="D927" t="s">
        <v>1114</v>
      </c>
      <c r="E927" s="5">
        <v>658</v>
      </c>
      <c r="F927" s="5">
        <v>521</v>
      </c>
    </row>
    <row r="928" spans="1:6" x14ac:dyDescent="0.35">
      <c r="A928">
        <v>1928</v>
      </c>
      <c r="B928" t="s">
        <v>45</v>
      </c>
      <c r="C928">
        <v>116</v>
      </c>
      <c r="D928" t="s">
        <v>1115</v>
      </c>
      <c r="E928" s="5">
        <v>868</v>
      </c>
      <c r="F928" s="5">
        <v>670</v>
      </c>
    </row>
    <row r="929" spans="1:6" x14ac:dyDescent="0.35">
      <c r="A929">
        <v>1928</v>
      </c>
      <c r="B929" t="s">
        <v>45</v>
      </c>
      <c r="C929">
        <v>1928</v>
      </c>
      <c r="D929" t="s">
        <v>45</v>
      </c>
      <c r="E929" s="5">
        <v>30</v>
      </c>
      <c r="F929" s="5">
        <v>725</v>
      </c>
    </row>
    <row r="930" spans="1:6" x14ac:dyDescent="0.35">
      <c r="A930">
        <v>1928</v>
      </c>
      <c r="B930" t="s">
        <v>45</v>
      </c>
      <c r="C930">
        <v>118</v>
      </c>
      <c r="D930" t="s">
        <v>1116</v>
      </c>
      <c r="E930" s="5">
        <v>2010</v>
      </c>
      <c r="F930" s="5">
        <v>1836</v>
      </c>
    </row>
    <row r="931" spans="1:6" x14ac:dyDescent="0.35">
      <c r="A931">
        <v>1928</v>
      </c>
      <c r="B931" t="s">
        <v>45</v>
      </c>
      <c r="C931">
        <v>2735</v>
      </c>
      <c r="D931" t="s">
        <v>1117</v>
      </c>
      <c r="E931" s="5">
        <v>163</v>
      </c>
      <c r="F931" s="5">
        <v>149</v>
      </c>
    </row>
    <row r="932" spans="1:6" x14ac:dyDescent="0.35">
      <c r="A932">
        <v>1928</v>
      </c>
      <c r="B932" t="s">
        <v>45</v>
      </c>
      <c r="C932">
        <v>139</v>
      </c>
      <c r="D932" t="s">
        <v>1118</v>
      </c>
      <c r="E932" s="5">
        <v>571</v>
      </c>
      <c r="F932" s="5">
        <v>403</v>
      </c>
    </row>
    <row r="933" spans="1:6" x14ac:dyDescent="0.35">
      <c r="A933">
        <v>1928</v>
      </c>
      <c r="B933" t="s">
        <v>45</v>
      </c>
      <c r="C933">
        <v>4480</v>
      </c>
      <c r="D933" t="s">
        <v>1119</v>
      </c>
      <c r="E933" s="5">
        <v>198</v>
      </c>
      <c r="F933" s="5">
        <v>198</v>
      </c>
    </row>
    <row r="934" spans="1:6" x14ac:dyDescent="0.35">
      <c r="A934">
        <v>2336</v>
      </c>
      <c r="B934" t="s">
        <v>1120</v>
      </c>
      <c r="C934">
        <v>4850</v>
      </c>
      <c r="D934" t="s">
        <v>1121</v>
      </c>
      <c r="E934" s="5">
        <v>144</v>
      </c>
      <c r="F934" s="5">
        <v>139</v>
      </c>
    </row>
    <row r="935" spans="1:6" x14ac:dyDescent="0.35">
      <c r="A935">
        <v>2336</v>
      </c>
      <c r="B935" t="s">
        <v>1120</v>
      </c>
      <c r="C935">
        <v>4040</v>
      </c>
      <c r="D935" t="s">
        <v>1122</v>
      </c>
      <c r="E935" s="5">
        <v>344</v>
      </c>
      <c r="F935" s="5">
        <v>350</v>
      </c>
    </row>
    <row r="936" spans="1:6" x14ac:dyDescent="0.35">
      <c r="A936">
        <v>2336</v>
      </c>
      <c r="B936" t="s">
        <v>1120</v>
      </c>
      <c r="C936">
        <v>1832</v>
      </c>
      <c r="D936" t="s">
        <v>1123</v>
      </c>
      <c r="E936" s="5">
        <v>121</v>
      </c>
      <c r="F936" s="5">
        <v>95</v>
      </c>
    </row>
    <row r="937" spans="1:6" x14ac:dyDescent="0.35">
      <c r="A937">
        <v>2336</v>
      </c>
      <c r="B937" t="s">
        <v>1120</v>
      </c>
      <c r="C937">
        <v>4604</v>
      </c>
      <c r="D937" t="s">
        <v>1124</v>
      </c>
      <c r="E937" s="5">
        <v>207</v>
      </c>
      <c r="F937" s="5">
        <v>208</v>
      </c>
    </row>
    <row r="938" spans="1:6" x14ac:dyDescent="0.35">
      <c r="A938">
        <v>2336</v>
      </c>
      <c r="B938" t="s">
        <v>1120</v>
      </c>
      <c r="C938">
        <v>4720</v>
      </c>
      <c r="D938" t="s">
        <v>1125</v>
      </c>
      <c r="E938" s="5">
        <v>296</v>
      </c>
      <c r="F938" s="5">
        <v>327</v>
      </c>
    </row>
    <row r="939" spans="1:6" x14ac:dyDescent="0.35">
      <c r="A939">
        <v>1926</v>
      </c>
      <c r="B939" t="s">
        <v>75</v>
      </c>
      <c r="C939">
        <v>97</v>
      </c>
      <c r="D939" t="s">
        <v>1126</v>
      </c>
      <c r="E939" s="5">
        <v>455</v>
      </c>
      <c r="F939" s="5">
        <v>419</v>
      </c>
    </row>
    <row r="940" spans="1:6" x14ac:dyDescent="0.35">
      <c r="A940">
        <v>1926</v>
      </c>
      <c r="B940" t="s">
        <v>75</v>
      </c>
      <c r="C940">
        <v>102</v>
      </c>
      <c r="D940" t="s">
        <v>1127</v>
      </c>
      <c r="E940" s="5">
        <v>438</v>
      </c>
      <c r="F940" s="5">
        <v>419</v>
      </c>
    </row>
    <row r="941" spans="1:6" x14ac:dyDescent="0.35">
      <c r="A941">
        <v>1926</v>
      </c>
      <c r="B941" t="s">
        <v>75</v>
      </c>
      <c r="C941">
        <v>101</v>
      </c>
      <c r="D941" t="s">
        <v>1128</v>
      </c>
      <c r="E941" s="5">
        <v>460</v>
      </c>
      <c r="F941" s="5">
        <v>436</v>
      </c>
    </row>
    <row r="942" spans="1:6" x14ac:dyDescent="0.35">
      <c r="A942">
        <v>1926</v>
      </c>
      <c r="B942" t="s">
        <v>75</v>
      </c>
      <c r="C942">
        <v>99</v>
      </c>
      <c r="D942" t="s">
        <v>1129</v>
      </c>
      <c r="E942" s="5">
        <v>363</v>
      </c>
      <c r="F942" s="5">
        <v>326</v>
      </c>
    </row>
    <row r="943" spans="1:6" x14ac:dyDescent="0.35">
      <c r="A943">
        <v>1926</v>
      </c>
      <c r="B943" t="s">
        <v>75</v>
      </c>
      <c r="C943">
        <v>96</v>
      </c>
      <c r="D943" t="s">
        <v>1130</v>
      </c>
      <c r="E943" s="5">
        <v>400</v>
      </c>
      <c r="F943" s="5">
        <v>386</v>
      </c>
    </row>
    <row r="944" spans="1:6" x14ac:dyDescent="0.35">
      <c r="A944">
        <v>1926</v>
      </c>
      <c r="B944" t="s">
        <v>75</v>
      </c>
      <c r="C944">
        <v>4820</v>
      </c>
      <c r="D944" t="s">
        <v>1131</v>
      </c>
      <c r="E944" s="5">
        <v>342</v>
      </c>
      <c r="F944" s="5">
        <v>292</v>
      </c>
    </row>
    <row r="945" spans="1:6" x14ac:dyDescent="0.35">
      <c r="A945">
        <v>1926</v>
      </c>
      <c r="B945" t="s">
        <v>75</v>
      </c>
      <c r="C945">
        <v>1926</v>
      </c>
      <c r="D945" t="s">
        <v>75</v>
      </c>
      <c r="E945" s="5">
        <v>94</v>
      </c>
      <c r="F945" s="5">
        <v>72</v>
      </c>
    </row>
    <row r="946" spans="1:6" x14ac:dyDescent="0.35">
      <c r="A946">
        <v>1926</v>
      </c>
      <c r="B946" t="s">
        <v>75</v>
      </c>
      <c r="C946">
        <v>100</v>
      </c>
      <c r="D946" t="s">
        <v>1132</v>
      </c>
      <c r="E946" s="5">
        <v>370</v>
      </c>
      <c r="F946" s="5">
        <v>369</v>
      </c>
    </row>
    <row r="947" spans="1:6" x14ac:dyDescent="0.35">
      <c r="A947">
        <v>1926</v>
      </c>
      <c r="B947" t="s">
        <v>75</v>
      </c>
      <c r="C947">
        <v>141</v>
      </c>
      <c r="D947" t="s">
        <v>1133</v>
      </c>
      <c r="E947" s="5">
        <v>1297</v>
      </c>
      <c r="F947" s="5">
        <v>1337</v>
      </c>
    </row>
    <row r="948" spans="1:6" x14ac:dyDescent="0.35">
      <c r="A948">
        <v>1926</v>
      </c>
      <c r="B948" t="s">
        <v>75</v>
      </c>
      <c r="C948">
        <v>88</v>
      </c>
      <c r="D948" t="s">
        <v>1134</v>
      </c>
      <c r="E948" s="5">
        <v>208</v>
      </c>
      <c r="F948" s="5">
        <v>179</v>
      </c>
    </row>
    <row r="949" spans="1:6" x14ac:dyDescent="0.35">
      <c r="A949">
        <v>1926</v>
      </c>
      <c r="B949" t="s">
        <v>75</v>
      </c>
      <c r="C949">
        <v>2392</v>
      </c>
      <c r="D949" t="s">
        <v>1135</v>
      </c>
      <c r="E949" s="5">
        <v>101</v>
      </c>
      <c r="F949" s="5">
        <v>100</v>
      </c>
    </row>
    <row r="950" spans="1:6" x14ac:dyDescent="0.35">
      <c r="A950">
        <v>2060</v>
      </c>
      <c r="B950" t="s">
        <v>219</v>
      </c>
      <c r="C950">
        <v>3360</v>
      </c>
      <c r="D950" t="s">
        <v>1136</v>
      </c>
      <c r="E950" s="5">
        <v>211</v>
      </c>
      <c r="F950" s="5">
        <v>194</v>
      </c>
    </row>
    <row r="951" spans="1:6" x14ac:dyDescent="0.35">
      <c r="A951">
        <v>2181</v>
      </c>
      <c r="B951" t="s">
        <v>89</v>
      </c>
      <c r="C951">
        <v>931</v>
      </c>
      <c r="D951" t="s">
        <v>1137</v>
      </c>
      <c r="E951" s="5">
        <v>976</v>
      </c>
      <c r="F951" s="5">
        <v>1010</v>
      </c>
    </row>
    <row r="952" spans="1:6" x14ac:dyDescent="0.35">
      <c r="A952">
        <v>2181</v>
      </c>
      <c r="B952" t="s">
        <v>89</v>
      </c>
      <c r="C952">
        <v>930</v>
      </c>
      <c r="D952" t="s">
        <v>1138</v>
      </c>
      <c r="E952" s="5">
        <v>778</v>
      </c>
      <c r="F952" s="5">
        <v>741</v>
      </c>
    </row>
    <row r="953" spans="1:6" x14ac:dyDescent="0.35">
      <c r="A953">
        <v>2181</v>
      </c>
      <c r="B953" t="s">
        <v>89</v>
      </c>
      <c r="C953">
        <v>2181</v>
      </c>
      <c r="D953" t="s">
        <v>89</v>
      </c>
      <c r="E953" s="5">
        <v>32</v>
      </c>
      <c r="F953" s="5">
        <v>24</v>
      </c>
    </row>
    <row r="954" spans="1:6" x14ac:dyDescent="0.35">
      <c r="A954">
        <v>2181</v>
      </c>
      <c r="B954" t="s">
        <v>89</v>
      </c>
      <c r="C954">
        <v>925</v>
      </c>
      <c r="D954" t="s">
        <v>1139</v>
      </c>
      <c r="E954" s="5">
        <v>331</v>
      </c>
      <c r="F954" s="5">
        <v>308</v>
      </c>
    </row>
    <row r="955" spans="1:6" x14ac:dyDescent="0.35">
      <c r="A955">
        <v>2181</v>
      </c>
      <c r="B955" t="s">
        <v>89</v>
      </c>
      <c r="C955">
        <v>926</v>
      </c>
      <c r="D955" t="s">
        <v>1140</v>
      </c>
      <c r="E955" s="5">
        <v>371</v>
      </c>
      <c r="F955" s="5">
        <v>357</v>
      </c>
    </row>
    <row r="956" spans="1:6" x14ac:dyDescent="0.35">
      <c r="A956">
        <v>2181</v>
      </c>
      <c r="B956" t="s">
        <v>89</v>
      </c>
      <c r="C956">
        <v>927</v>
      </c>
      <c r="D956" t="s">
        <v>1141</v>
      </c>
      <c r="E956" s="5">
        <v>305</v>
      </c>
      <c r="F956" s="5">
        <v>276</v>
      </c>
    </row>
    <row r="957" spans="1:6" x14ac:dyDescent="0.35">
      <c r="A957">
        <v>2181</v>
      </c>
      <c r="B957" t="s">
        <v>89</v>
      </c>
      <c r="C957">
        <v>928</v>
      </c>
      <c r="D957" t="s">
        <v>1142</v>
      </c>
      <c r="E957" s="5">
        <v>275</v>
      </c>
      <c r="F957" s="5">
        <v>261</v>
      </c>
    </row>
    <row r="958" spans="1:6" x14ac:dyDescent="0.35">
      <c r="A958">
        <v>2207</v>
      </c>
      <c r="B958" t="s">
        <v>90</v>
      </c>
      <c r="C958">
        <v>4116</v>
      </c>
      <c r="D958" t="s">
        <v>1143</v>
      </c>
      <c r="E958" s="5">
        <v>50</v>
      </c>
      <c r="F958" s="5">
        <v>46</v>
      </c>
    </row>
    <row r="959" spans="1:6" x14ac:dyDescent="0.35">
      <c r="A959">
        <v>2207</v>
      </c>
      <c r="B959" t="s">
        <v>90</v>
      </c>
      <c r="C959">
        <v>2270</v>
      </c>
      <c r="D959" t="s">
        <v>1144</v>
      </c>
      <c r="E959" s="5">
        <v>17</v>
      </c>
      <c r="F959" s="5">
        <v>17</v>
      </c>
    </row>
    <row r="960" spans="1:6" x14ac:dyDescent="0.35">
      <c r="A960">
        <v>2207</v>
      </c>
      <c r="B960" t="s">
        <v>90</v>
      </c>
      <c r="C960">
        <v>1047</v>
      </c>
      <c r="D960" t="s">
        <v>1145</v>
      </c>
      <c r="E960" s="5">
        <v>258</v>
      </c>
      <c r="F960" s="5">
        <v>237</v>
      </c>
    </row>
    <row r="961" spans="1:6" x14ac:dyDescent="0.35">
      <c r="A961">
        <v>2207</v>
      </c>
      <c r="B961" t="s">
        <v>90</v>
      </c>
      <c r="C961">
        <v>4202</v>
      </c>
      <c r="D961" t="s">
        <v>1146</v>
      </c>
      <c r="E961" s="5">
        <v>93</v>
      </c>
      <c r="F961" s="5">
        <v>88</v>
      </c>
    </row>
    <row r="962" spans="1:6" x14ac:dyDescent="0.35">
      <c r="A962">
        <v>2207</v>
      </c>
      <c r="B962" t="s">
        <v>90</v>
      </c>
      <c r="C962">
        <v>5287</v>
      </c>
      <c r="D962" t="s">
        <v>1147</v>
      </c>
      <c r="E962" s="5">
        <v>247</v>
      </c>
      <c r="F962" s="5">
        <v>202</v>
      </c>
    </row>
    <row r="963" spans="1:6" x14ac:dyDescent="0.35">
      <c r="A963">
        <v>2207</v>
      </c>
      <c r="B963" t="s">
        <v>90</v>
      </c>
      <c r="C963">
        <v>1052</v>
      </c>
      <c r="D963" t="s">
        <v>1148</v>
      </c>
      <c r="E963" s="5">
        <v>822</v>
      </c>
      <c r="F963" s="5">
        <v>815</v>
      </c>
    </row>
    <row r="964" spans="1:6" x14ac:dyDescent="0.35">
      <c r="A964">
        <v>2207</v>
      </c>
      <c r="B964" t="s">
        <v>90</v>
      </c>
      <c r="C964">
        <v>1048</v>
      </c>
      <c r="D964" t="s">
        <v>1149</v>
      </c>
      <c r="E964" s="5">
        <v>439</v>
      </c>
      <c r="F964" s="5">
        <v>437</v>
      </c>
    </row>
    <row r="965" spans="1:6" x14ac:dyDescent="0.35">
      <c r="A965">
        <v>2207</v>
      </c>
      <c r="B965" t="s">
        <v>90</v>
      </c>
      <c r="C965">
        <v>1051</v>
      </c>
      <c r="D965" t="s">
        <v>1150</v>
      </c>
      <c r="E965" s="5">
        <v>748</v>
      </c>
      <c r="F965" s="5">
        <v>677</v>
      </c>
    </row>
    <row r="966" spans="1:6" x14ac:dyDescent="0.35">
      <c r="A966">
        <v>2207</v>
      </c>
      <c r="B966" t="s">
        <v>90</v>
      </c>
      <c r="C966">
        <v>1049</v>
      </c>
      <c r="D966" t="s">
        <v>953</v>
      </c>
      <c r="E966" s="5">
        <v>443</v>
      </c>
      <c r="F966" s="5">
        <v>399</v>
      </c>
    </row>
    <row r="967" spans="1:6" x14ac:dyDescent="0.35">
      <c r="A967">
        <v>2192</v>
      </c>
      <c r="B967" t="s">
        <v>194</v>
      </c>
      <c r="C967">
        <v>3378</v>
      </c>
      <c r="D967" t="s">
        <v>1151</v>
      </c>
      <c r="E967" s="5">
        <v>316</v>
      </c>
      <c r="F967" s="5">
        <v>305</v>
      </c>
    </row>
    <row r="968" spans="1:6" x14ac:dyDescent="0.35">
      <c r="A968">
        <v>1900</v>
      </c>
      <c r="B968" t="s">
        <v>121</v>
      </c>
      <c r="C968">
        <v>18</v>
      </c>
      <c r="D968" t="s">
        <v>1152</v>
      </c>
      <c r="E968" s="5">
        <v>22</v>
      </c>
      <c r="F968" s="5">
        <v>20</v>
      </c>
    </row>
    <row r="969" spans="1:6" x14ac:dyDescent="0.35">
      <c r="A969">
        <v>1900</v>
      </c>
      <c r="B969" t="s">
        <v>121</v>
      </c>
      <c r="C969">
        <v>3162</v>
      </c>
      <c r="D969" t="s">
        <v>1153</v>
      </c>
      <c r="E969" s="5">
        <v>169</v>
      </c>
      <c r="F969" s="5">
        <v>137</v>
      </c>
    </row>
    <row r="970" spans="1:6" x14ac:dyDescent="0.35">
      <c r="A970">
        <v>1900</v>
      </c>
      <c r="B970" t="s">
        <v>121</v>
      </c>
      <c r="C970">
        <v>3440</v>
      </c>
      <c r="D970" t="s">
        <v>1154</v>
      </c>
      <c r="E970" s="5">
        <v>205</v>
      </c>
      <c r="F970" s="5">
        <v>208</v>
      </c>
    </row>
    <row r="971" spans="1:6" x14ac:dyDescent="0.35">
      <c r="A971">
        <v>1900</v>
      </c>
      <c r="B971" t="s">
        <v>121</v>
      </c>
      <c r="C971">
        <v>5492</v>
      </c>
      <c r="D971" t="s">
        <v>1155</v>
      </c>
      <c r="E971" s="11" t="s">
        <v>295</v>
      </c>
      <c r="F971" s="5">
        <v>194</v>
      </c>
    </row>
    <row r="972" spans="1:6" x14ac:dyDescent="0.35">
      <c r="A972">
        <v>1900</v>
      </c>
      <c r="B972" t="s">
        <v>121</v>
      </c>
      <c r="C972">
        <v>20</v>
      </c>
      <c r="D972" t="s">
        <v>1156</v>
      </c>
      <c r="E972" s="5">
        <v>386</v>
      </c>
      <c r="F972" s="5">
        <v>298</v>
      </c>
    </row>
    <row r="973" spans="1:6" x14ac:dyDescent="0.35">
      <c r="A973">
        <v>1900</v>
      </c>
      <c r="B973" t="s">
        <v>121</v>
      </c>
      <c r="C973">
        <v>22</v>
      </c>
      <c r="D973" t="s">
        <v>1157</v>
      </c>
      <c r="E973" s="5">
        <v>501</v>
      </c>
      <c r="F973" s="5">
        <v>396</v>
      </c>
    </row>
    <row r="974" spans="1:6" x14ac:dyDescent="0.35">
      <c r="A974">
        <v>1900</v>
      </c>
      <c r="B974" t="s">
        <v>121</v>
      </c>
      <c r="C974">
        <v>21</v>
      </c>
      <c r="D974" t="s">
        <v>1158</v>
      </c>
      <c r="E974" s="5">
        <v>373</v>
      </c>
      <c r="F974" s="5">
        <v>290</v>
      </c>
    </row>
    <row r="975" spans="1:6" x14ac:dyDescent="0.35">
      <c r="A975">
        <v>2039</v>
      </c>
      <c r="B975" t="s">
        <v>103</v>
      </c>
      <c r="C975">
        <v>3247</v>
      </c>
      <c r="D975" t="s">
        <v>1159</v>
      </c>
      <c r="E975" s="5">
        <v>84</v>
      </c>
      <c r="F975" s="5">
        <v>70</v>
      </c>
    </row>
    <row r="976" spans="1:6" x14ac:dyDescent="0.35">
      <c r="A976">
        <v>2039</v>
      </c>
      <c r="B976" t="s">
        <v>103</v>
      </c>
      <c r="C976">
        <v>370</v>
      </c>
      <c r="D976" t="s">
        <v>1160</v>
      </c>
      <c r="E976" s="5">
        <v>419</v>
      </c>
      <c r="F976" s="5">
        <v>356</v>
      </c>
    </row>
    <row r="977" spans="1:6" x14ac:dyDescent="0.35">
      <c r="A977">
        <v>2039</v>
      </c>
      <c r="B977" t="s">
        <v>103</v>
      </c>
      <c r="C977">
        <v>371</v>
      </c>
      <c r="D977" t="s">
        <v>1161</v>
      </c>
      <c r="E977" s="5">
        <v>377</v>
      </c>
      <c r="F977" s="5">
        <v>330</v>
      </c>
    </row>
    <row r="978" spans="1:6" x14ac:dyDescent="0.35">
      <c r="A978">
        <v>2039</v>
      </c>
      <c r="B978" t="s">
        <v>103</v>
      </c>
      <c r="C978">
        <v>374</v>
      </c>
      <c r="D978" t="s">
        <v>1162</v>
      </c>
      <c r="E978" s="5">
        <v>677</v>
      </c>
      <c r="F978" s="5">
        <v>681</v>
      </c>
    </row>
    <row r="979" spans="1:6" x14ac:dyDescent="0.35">
      <c r="A979">
        <v>2039</v>
      </c>
      <c r="B979" t="s">
        <v>103</v>
      </c>
      <c r="C979">
        <v>2039</v>
      </c>
      <c r="D979" t="s">
        <v>103</v>
      </c>
      <c r="E979" s="5">
        <v>4</v>
      </c>
      <c r="F979" s="5">
        <v>11</v>
      </c>
    </row>
    <row r="980" spans="1:6" x14ac:dyDescent="0.35">
      <c r="A980">
        <v>2039</v>
      </c>
      <c r="B980" t="s">
        <v>103</v>
      </c>
      <c r="C980">
        <v>372</v>
      </c>
      <c r="D980" t="s">
        <v>1163</v>
      </c>
      <c r="E980" s="5">
        <v>452</v>
      </c>
      <c r="F980" s="5">
        <v>401</v>
      </c>
    </row>
    <row r="981" spans="1:6" x14ac:dyDescent="0.35">
      <c r="A981">
        <v>2039</v>
      </c>
      <c r="B981" t="s">
        <v>103</v>
      </c>
      <c r="C981">
        <v>373</v>
      </c>
      <c r="D981" t="s">
        <v>1164</v>
      </c>
      <c r="E981" s="5">
        <v>565</v>
      </c>
      <c r="F981" s="5">
        <v>545</v>
      </c>
    </row>
    <row r="982" spans="1:6" x14ac:dyDescent="0.35">
      <c r="A982">
        <v>2202</v>
      </c>
      <c r="B982" t="s">
        <v>197</v>
      </c>
      <c r="C982">
        <v>1027</v>
      </c>
      <c r="D982" t="s">
        <v>1165</v>
      </c>
      <c r="E982" s="5">
        <v>124</v>
      </c>
      <c r="F982" s="5">
        <v>102</v>
      </c>
    </row>
    <row r="983" spans="1:6" x14ac:dyDescent="0.35">
      <c r="A983">
        <v>2202</v>
      </c>
      <c r="B983" t="s">
        <v>197</v>
      </c>
      <c r="C983">
        <v>1028</v>
      </c>
      <c r="D983" t="s">
        <v>1166</v>
      </c>
      <c r="E983" s="5">
        <v>179</v>
      </c>
      <c r="F983" s="5">
        <v>178</v>
      </c>
    </row>
    <row r="984" spans="1:6" x14ac:dyDescent="0.35">
      <c r="A984">
        <v>2016</v>
      </c>
      <c r="B984" t="s">
        <v>261</v>
      </c>
      <c r="C984">
        <v>347</v>
      </c>
      <c r="D984" t="s">
        <v>1167</v>
      </c>
      <c r="E984" s="5">
        <v>4</v>
      </c>
      <c r="F984" s="5">
        <v>5</v>
      </c>
    </row>
    <row r="985" spans="1:6" x14ac:dyDescent="0.35">
      <c r="A985">
        <v>1897</v>
      </c>
      <c r="B985" t="s">
        <v>221</v>
      </c>
      <c r="C985">
        <v>15</v>
      </c>
      <c r="D985" t="s">
        <v>1168</v>
      </c>
      <c r="E985" s="5">
        <v>227</v>
      </c>
      <c r="F985" s="5">
        <v>192</v>
      </c>
    </row>
    <row r="986" spans="1:6" x14ac:dyDescent="0.35">
      <c r="A986">
        <v>2047</v>
      </c>
      <c r="B986" t="s">
        <v>250</v>
      </c>
      <c r="C986">
        <v>407</v>
      </c>
      <c r="D986" t="s">
        <v>1169</v>
      </c>
      <c r="E986" s="5">
        <v>10</v>
      </c>
      <c r="F986" s="5">
        <v>18</v>
      </c>
    </row>
    <row r="987" spans="1:6" x14ac:dyDescent="0.35">
      <c r="A987">
        <v>2081</v>
      </c>
      <c r="B987" t="s">
        <v>146</v>
      </c>
      <c r="C987">
        <v>4717</v>
      </c>
      <c r="D987" t="s">
        <v>411</v>
      </c>
      <c r="E987" s="5">
        <v>8</v>
      </c>
      <c r="F987" s="5">
        <v>7</v>
      </c>
    </row>
    <row r="988" spans="1:6" x14ac:dyDescent="0.35">
      <c r="A988">
        <v>2081</v>
      </c>
      <c r="B988" t="s">
        <v>146</v>
      </c>
      <c r="C988">
        <v>1532</v>
      </c>
      <c r="D988" t="s">
        <v>419</v>
      </c>
      <c r="E988" s="5">
        <v>2</v>
      </c>
      <c r="F988" s="11" t="s">
        <v>298</v>
      </c>
    </row>
    <row r="989" spans="1:6" x14ac:dyDescent="0.35">
      <c r="A989">
        <v>2081</v>
      </c>
      <c r="B989" t="s">
        <v>146</v>
      </c>
      <c r="C989">
        <v>500</v>
      </c>
      <c r="D989" t="s">
        <v>1170</v>
      </c>
      <c r="E989" s="5">
        <v>442</v>
      </c>
      <c r="F989" s="5">
        <v>413</v>
      </c>
    </row>
    <row r="990" spans="1:6" x14ac:dyDescent="0.35">
      <c r="A990">
        <v>2081</v>
      </c>
      <c r="B990" t="s">
        <v>146</v>
      </c>
      <c r="C990">
        <v>502</v>
      </c>
      <c r="D990" t="s">
        <v>1171</v>
      </c>
      <c r="E990" s="5">
        <v>577</v>
      </c>
      <c r="F990" s="5">
        <v>562</v>
      </c>
    </row>
    <row r="991" spans="1:6" x14ac:dyDescent="0.35">
      <c r="A991">
        <v>2081</v>
      </c>
      <c r="B991" t="s">
        <v>146</v>
      </c>
      <c r="C991">
        <v>1545</v>
      </c>
      <c r="D991" t="s">
        <v>425</v>
      </c>
      <c r="E991" s="5">
        <v>3</v>
      </c>
      <c r="F991" s="5">
        <v>4</v>
      </c>
    </row>
    <row r="992" spans="1:6" x14ac:dyDescent="0.35">
      <c r="A992">
        <v>2062</v>
      </c>
      <c r="B992" t="s">
        <v>254</v>
      </c>
      <c r="C992">
        <v>497</v>
      </c>
      <c r="D992" t="s">
        <v>1172</v>
      </c>
      <c r="E992" s="5">
        <v>7</v>
      </c>
      <c r="F992" s="5">
        <v>12</v>
      </c>
    </row>
    <row r="993" spans="1:6" x14ac:dyDescent="0.35">
      <c r="A993">
        <v>2062</v>
      </c>
      <c r="B993" t="s">
        <v>254</v>
      </c>
      <c r="C993">
        <v>2062</v>
      </c>
      <c r="D993" t="s">
        <v>254</v>
      </c>
      <c r="E993" s="11" t="s">
        <v>298</v>
      </c>
      <c r="F993" s="5">
        <v>1</v>
      </c>
    </row>
    <row r="994" spans="1:6" x14ac:dyDescent="0.35">
      <c r="A994">
        <v>1973</v>
      </c>
      <c r="B994" t="s">
        <v>220</v>
      </c>
      <c r="C994">
        <v>228</v>
      </c>
      <c r="D994" t="s">
        <v>1173</v>
      </c>
      <c r="E994" s="5">
        <v>180</v>
      </c>
      <c r="F994" s="5">
        <v>146</v>
      </c>
    </row>
    <row r="995" spans="1:6" x14ac:dyDescent="0.35">
      <c r="A995">
        <v>1973</v>
      </c>
      <c r="B995" t="s">
        <v>220</v>
      </c>
      <c r="C995">
        <v>229</v>
      </c>
      <c r="D995" t="s">
        <v>1174</v>
      </c>
      <c r="E995" s="5">
        <v>48</v>
      </c>
      <c r="F995" s="5">
        <v>48</v>
      </c>
    </row>
    <row r="996" spans="1:6" x14ac:dyDescent="0.35">
      <c r="A996">
        <v>2180</v>
      </c>
      <c r="B996" t="s">
        <v>23</v>
      </c>
      <c r="C996">
        <v>822</v>
      </c>
      <c r="D996" t="s">
        <v>1175</v>
      </c>
      <c r="E996" s="5">
        <v>507</v>
      </c>
      <c r="F996" s="5">
        <v>450</v>
      </c>
    </row>
    <row r="997" spans="1:6" x14ac:dyDescent="0.35">
      <c r="A997">
        <v>2180</v>
      </c>
      <c r="B997" t="s">
        <v>23</v>
      </c>
      <c r="C997">
        <v>823</v>
      </c>
      <c r="D997" t="s">
        <v>1176</v>
      </c>
      <c r="E997" s="5">
        <v>642</v>
      </c>
      <c r="F997" s="5">
        <v>598</v>
      </c>
    </row>
    <row r="998" spans="1:6" x14ac:dyDescent="0.35">
      <c r="A998">
        <v>2180</v>
      </c>
      <c r="B998" t="s">
        <v>23</v>
      </c>
      <c r="C998">
        <v>824</v>
      </c>
      <c r="D998" t="s">
        <v>1100</v>
      </c>
      <c r="E998" s="5">
        <v>704</v>
      </c>
      <c r="F998" s="5">
        <v>624</v>
      </c>
    </row>
    <row r="999" spans="1:6" x14ac:dyDescent="0.35">
      <c r="A999">
        <v>2180</v>
      </c>
      <c r="B999" t="s">
        <v>23</v>
      </c>
      <c r="C999">
        <v>4507</v>
      </c>
      <c r="D999" t="s">
        <v>1177</v>
      </c>
      <c r="E999" s="5">
        <v>213</v>
      </c>
      <c r="F999" s="5">
        <v>215</v>
      </c>
    </row>
    <row r="1000" spans="1:6" x14ac:dyDescent="0.35">
      <c r="A1000">
        <v>2180</v>
      </c>
      <c r="B1000" t="s">
        <v>23</v>
      </c>
      <c r="C1000">
        <v>826</v>
      </c>
      <c r="D1000" t="s">
        <v>1178</v>
      </c>
      <c r="E1000" s="5">
        <v>525</v>
      </c>
      <c r="F1000" s="5">
        <v>485</v>
      </c>
    </row>
    <row r="1001" spans="1:6" x14ac:dyDescent="0.35">
      <c r="A1001">
        <v>2180</v>
      </c>
      <c r="B1001" t="s">
        <v>23</v>
      </c>
      <c r="C1001">
        <v>827</v>
      </c>
      <c r="D1001" t="s">
        <v>286</v>
      </c>
      <c r="E1001" s="5">
        <v>416</v>
      </c>
      <c r="F1001" s="5">
        <v>395</v>
      </c>
    </row>
    <row r="1002" spans="1:6" x14ac:dyDescent="0.35">
      <c r="A1002">
        <v>2180</v>
      </c>
      <c r="B1002" t="s">
        <v>23</v>
      </c>
      <c r="C1002">
        <v>828</v>
      </c>
      <c r="D1002" t="s">
        <v>1179</v>
      </c>
      <c r="E1002" s="5">
        <v>391</v>
      </c>
      <c r="F1002" s="5">
        <v>392</v>
      </c>
    </row>
    <row r="1003" spans="1:6" x14ac:dyDescent="0.35">
      <c r="A1003">
        <v>2180</v>
      </c>
      <c r="B1003" t="s">
        <v>23</v>
      </c>
      <c r="C1003">
        <v>830</v>
      </c>
      <c r="D1003" t="s">
        <v>1180</v>
      </c>
      <c r="E1003" s="5">
        <v>433</v>
      </c>
      <c r="F1003" s="5">
        <v>382</v>
      </c>
    </row>
    <row r="1004" spans="1:6" x14ac:dyDescent="0.35">
      <c r="A1004">
        <v>2180</v>
      </c>
      <c r="B1004" t="s">
        <v>23</v>
      </c>
      <c r="C1004">
        <v>831</v>
      </c>
      <c r="D1004" t="s">
        <v>1181</v>
      </c>
      <c r="E1004" s="5">
        <v>573</v>
      </c>
      <c r="F1004" s="5">
        <v>518</v>
      </c>
    </row>
    <row r="1005" spans="1:6" x14ac:dyDescent="0.35">
      <c r="A1005">
        <v>2180</v>
      </c>
      <c r="B1005" t="s">
        <v>23</v>
      </c>
      <c r="C1005">
        <v>906</v>
      </c>
      <c r="D1005" t="s">
        <v>1182</v>
      </c>
      <c r="E1005" s="5">
        <v>1052</v>
      </c>
      <c r="F1005" s="5">
        <v>1005</v>
      </c>
    </row>
    <row r="1006" spans="1:6" x14ac:dyDescent="0.35">
      <c r="A1006">
        <v>2180</v>
      </c>
      <c r="B1006" t="s">
        <v>23</v>
      </c>
      <c r="C1006">
        <v>857</v>
      </c>
      <c r="D1006" t="s">
        <v>1183</v>
      </c>
      <c r="E1006" s="5">
        <v>743</v>
      </c>
      <c r="F1006" s="5">
        <v>691</v>
      </c>
    </row>
    <row r="1007" spans="1:6" x14ac:dyDescent="0.35">
      <c r="A1007">
        <v>2180</v>
      </c>
      <c r="B1007" t="s">
        <v>23</v>
      </c>
      <c r="C1007">
        <v>833</v>
      </c>
      <c r="D1007" t="s">
        <v>1184</v>
      </c>
      <c r="E1007" s="5">
        <v>325</v>
      </c>
      <c r="F1007" s="5">
        <v>329</v>
      </c>
    </row>
    <row r="1008" spans="1:6" x14ac:dyDescent="0.35">
      <c r="A1008">
        <v>2180</v>
      </c>
      <c r="B1008" t="s">
        <v>23</v>
      </c>
      <c r="C1008">
        <v>907</v>
      </c>
      <c r="D1008" t="s">
        <v>1185</v>
      </c>
      <c r="E1008" s="5">
        <v>6</v>
      </c>
      <c r="F1008" s="5">
        <v>3</v>
      </c>
    </row>
    <row r="1009" spans="1:6" x14ac:dyDescent="0.35">
      <c r="A1009">
        <v>2180</v>
      </c>
      <c r="B1009" t="s">
        <v>23</v>
      </c>
      <c r="C1009">
        <v>834</v>
      </c>
      <c r="D1009" t="s">
        <v>1186</v>
      </c>
      <c r="E1009" s="5">
        <v>515</v>
      </c>
      <c r="F1009" s="5">
        <v>515</v>
      </c>
    </row>
    <row r="1010" spans="1:6" x14ac:dyDescent="0.35">
      <c r="A1010">
        <v>2180</v>
      </c>
      <c r="B1010" t="s">
        <v>23</v>
      </c>
      <c r="C1010">
        <v>835</v>
      </c>
      <c r="D1010" t="s">
        <v>1187</v>
      </c>
      <c r="E1010" s="5">
        <v>508</v>
      </c>
      <c r="F1010" s="5">
        <v>437</v>
      </c>
    </row>
    <row r="1011" spans="1:6" x14ac:dyDescent="0.35">
      <c r="A1011">
        <v>2180</v>
      </c>
      <c r="B1011" t="s">
        <v>23</v>
      </c>
      <c r="C1011">
        <v>837</v>
      </c>
      <c r="D1011" t="s">
        <v>1188</v>
      </c>
      <c r="E1011" s="5">
        <v>427</v>
      </c>
      <c r="F1011" s="5">
        <v>448</v>
      </c>
    </row>
    <row r="1012" spans="1:6" x14ac:dyDescent="0.35">
      <c r="A1012">
        <v>2180</v>
      </c>
      <c r="B1012" t="s">
        <v>23</v>
      </c>
      <c r="C1012">
        <v>838</v>
      </c>
      <c r="D1012" t="s">
        <v>1189</v>
      </c>
      <c r="E1012" s="5">
        <v>416</v>
      </c>
      <c r="F1012" s="5">
        <v>346</v>
      </c>
    </row>
    <row r="1013" spans="1:6" x14ac:dyDescent="0.35">
      <c r="A1013">
        <v>2180</v>
      </c>
      <c r="B1013" t="s">
        <v>23</v>
      </c>
      <c r="C1013">
        <v>841</v>
      </c>
      <c r="D1013" t="s">
        <v>1190</v>
      </c>
      <c r="E1013" s="5">
        <v>549</v>
      </c>
      <c r="F1013" s="5">
        <v>543</v>
      </c>
    </row>
    <row r="1014" spans="1:6" x14ac:dyDescent="0.35">
      <c r="A1014">
        <v>2180</v>
      </c>
      <c r="B1014" t="s">
        <v>23</v>
      </c>
      <c r="C1014">
        <v>839</v>
      </c>
      <c r="D1014" t="s">
        <v>1191</v>
      </c>
      <c r="E1014" s="5">
        <v>484</v>
      </c>
      <c r="F1014" s="5">
        <v>375</v>
      </c>
    </row>
    <row r="1015" spans="1:6" x14ac:dyDescent="0.35">
      <c r="A1015">
        <v>2180</v>
      </c>
      <c r="B1015" t="s">
        <v>23</v>
      </c>
      <c r="C1015">
        <v>840</v>
      </c>
      <c r="D1015" t="s">
        <v>1192</v>
      </c>
      <c r="E1015" s="5">
        <v>351</v>
      </c>
      <c r="F1015" s="5">
        <v>305</v>
      </c>
    </row>
    <row r="1016" spans="1:6" x14ac:dyDescent="0.35">
      <c r="A1016">
        <v>2180</v>
      </c>
      <c r="B1016" t="s">
        <v>23</v>
      </c>
      <c r="C1016">
        <v>909</v>
      </c>
      <c r="D1016" t="s">
        <v>1193</v>
      </c>
      <c r="E1016" s="5">
        <v>1559</v>
      </c>
      <c r="F1016" s="5">
        <v>1582</v>
      </c>
    </row>
    <row r="1017" spans="1:6" x14ac:dyDescent="0.35">
      <c r="A1017">
        <v>2180</v>
      </c>
      <c r="B1017" t="s">
        <v>23</v>
      </c>
      <c r="C1017">
        <v>4640</v>
      </c>
      <c r="D1017" t="s">
        <v>1194</v>
      </c>
      <c r="E1017" s="5">
        <v>468</v>
      </c>
      <c r="F1017" s="5">
        <v>450</v>
      </c>
    </row>
    <row r="1018" spans="1:6" x14ac:dyDescent="0.35">
      <c r="A1018">
        <v>2180</v>
      </c>
      <c r="B1018" t="s">
        <v>23</v>
      </c>
      <c r="C1018">
        <v>843</v>
      </c>
      <c r="D1018" t="s">
        <v>1195</v>
      </c>
      <c r="E1018" s="5">
        <v>375</v>
      </c>
      <c r="F1018" s="5">
        <v>387</v>
      </c>
    </row>
    <row r="1019" spans="1:6" x14ac:dyDescent="0.35">
      <c r="A1019">
        <v>2180</v>
      </c>
      <c r="B1019" t="s">
        <v>23</v>
      </c>
      <c r="C1019">
        <v>1363</v>
      </c>
      <c r="D1019" t="s">
        <v>1196</v>
      </c>
      <c r="E1019" s="5">
        <v>450</v>
      </c>
      <c r="F1019" s="5">
        <v>443</v>
      </c>
    </row>
    <row r="1020" spans="1:6" x14ac:dyDescent="0.35">
      <c r="A1020">
        <v>2180</v>
      </c>
      <c r="B1020" t="s">
        <v>23</v>
      </c>
      <c r="C1020">
        <v>1628</v>
      </c>
      <c r="D1020" t="s">
        <v>1197</v>
      </c>
      <c r="E1020" s="5">
        <v>9</v>
      </c>
      <c r="F1020" s="5">
        <v>7</v>
      </c>
    </row>
    <row r="1021" spans="1:6" x14ac:dyDescent="0.35">
      <c r="A1021">
        <v>2180</v>
      </c>
      <c r="B1021" t="s">
        <v>23</v>
      </c>
      <c r="C1021">
        <v>866</v>
      </c>
      <c r="D1021" t="s">
        <v>1198</v>
      </c>
      <c r="E1021" s="5">
        <v>321</v>
      </c>
      <c r="F1021" s="5">
        <v>319</v>
      </c>
    </row>
    <row r="1022" spans="1:6" x14ac:dyDescent="0.35">
      <c r="A1022">
        <v>2180</v>
      </c>
      <c r="B1022" t="s">
        <v>23</v>
      </c>
      <c r="C1022">
        <v>844</v>
      </c>
      <c r="D1022" t="s">
        <v>1199</v>
      </c>
      <c r="E1022" s="5">
        <v>511</v>
      </c>
      <c r="F1022" s="5">
        <v>467</v>
      </c>
    </row>
    <row r="1023" spans="1:6" x14ac:dyDescent="0.35">
      <c r="A1023">
        <v>2180</v>
      </c>
      <c r="B1023" t="s">
        <v>23</v>
      </c>
      <c r="C1023">
        <v>3991</v>
      </c>
      <c r="D1023" t="s">
        <v>1200</v>
      </c>
      <c r="E1023" s="5">
        <v>143</v>
      </c>
      <c r="F1023" s="5">
        <v>138</v>
      </c>
    </row>
    <row r="1024" spans="1:6" x14ac:dyDescent="0.35">
      <c r="A1024">
        <v>2180</v>
      </c>
      <c r="B1024" t="s">
        <v>23</v>
      </c>
      <c r="C1024">
        <v>847</v>
      </c>
      <c r="D1024" t="s">
        <v>1201</v>
      </c>
      <c r="E1024" s="5">
        <v>701</v>
      </c>
      <c r="F1024" s="5">
        <v>701</v>
      </c>
    </row>
    <row r="1025" spans="1:6" x14ac:dyDescent="0.35">
      <c r="A1025">
        <v>2180</v>
      </c>
      <c r="B1025" t="s">
        <v>23</v>
      </c>
      <c r="C1025">
        <v>2413</v>
      </c>
      <c r="D1025" t="s">
        <v>1202</v>
      </c>
      <c r="E1025" s="5">
        <v>402</v>
      </c>
      <c r="F1025" s="5">
        <v>348</v>
      </c>
    </row>
    <row r="1026" spans="1:6" x14ac:dyDescent="0.35">
      <c r="A1026">
        <v>2180</v>
      </c>
      <c r="B1026" t="s">
        <v>23</v>
      </c>
      <c r="C1026">
        <v>911</v>
      </c>
      <c r="D1026" t="s">
        <v>1203</v>
      </c>
      <c r="E1026" s="5">
        <v>1932</v>
      </c>
      <c r="F1026" s="5">
        <v>1999</v>
      </c>
    </row>
    <row r="1027" spans="1:6" x14ac:dyDescent="0.35">
      <c r="A1027">
        <v>2180</v>
      </c>
      <c r="B1027" t="s">
        <v>23</v>
      </c>
      <c r="C1027">
        <v>849</v>
      </c>
      <c r="D1027" t="s">
        <v>1204</v>
      </c>
      <c r="E1027" s="5">
        <v>439</v>
      </c>
      <c r="F1027" s="5">
        <v>431</v>
      </c>
    </row>
    <row r="1028" spans="1:6" x14ac:dyDescent="0.35">
      <c r="A1028">
        <v>2180</v>
      </c>
      <c r="B1028" t="s">
        <v>23</v>
      </c>
      <c r="C1028">
        <v>850</v>
      </c>
      <c r="D1028" t="s">
        <v>1205</v>
      </c>
      <c r="E1028" s="5">
        <v>449</v>
      </c>
      <c r="F1028" s="5">
        <v>396</v>
      </c>
    </row>
    <row r="1029" spans="1:6" x14ac:dyDescent="0.35">
      <c r="A1029">
        <v>2180</v>
      </c>
      <c r="B1029" t="s">
        <v>23</v>
      </c>
      <c r="C1029">
        <v>912</v>
      </c>
      <c r="D1029" t="s">
        <v>1206</v>
      </c>
      <c r="E1029" s="5">
        <v>1811</v>
      </c>
      <c r="F1029" s="5">
        <v>1966</v>
      </c>
    </row>
    <row r="1030" spans="1:6" x14ac:dyDescent="0.35">
      <c r="A1030">
        <v>2180</v>
      </c>
      <c r="B1030" t="s">
        <v>23</v>
      </c>
      <c r="C1030">
        <v>852</v>
      </c>
      <c r="D1030" t="s">
        <v>1207</v>
      </c>
      <c r="E1030" s="5">
        <v>568</v>
      </c>
      <c r="F1030" s="5">
        <v>509</v>
      </c>
    </row>
    <row r="1031" spans="1:6" x14ac:dyDescent="0.35">
      <c r="A1031">
        <v>2180</v>
      </c>
      <c r="B1031" t="s">
        <v>23</v>
      </c>
      <c r="C1031">
        <v>854</v>
      </c>
      <c r="D1031" t="s">
        <v>1208</v>
      </c>
      <c r="E1031" s="5">
        <v>370</v>
      </c>
      <c r="F1031" s="5">
        <v>350</v>
      </c>
    </row>
    <row r="1032" spans="1:6" x14ac:dyDescent="0.35">
      <c r="A1032">
        <v>2180</v>
      </c>
      <c r="B1032" t="s">
        <v>23</v>
      </c>
      <c r="C1032">
        <v>894</v>
      </c>
      <c r="D1032" t="s">
        <v>1209</v>
      </c>
      <c r="E1032" s="5">
        <v>429</v>
      </c>
      <c r="F1032" s="5">
        <v>444</v>
      </c>
    </row>
    <row r="1033" spans="1:6" x14ac:dyDescent="0.35">
      <c r="A1033">
        <v>2180</v>
      </c>
      <c r="B1033" t="s">
        <v>23</v>
      </c>
      <c r="C1033">
        <v>842</v>
      </c>
      <c r="D1033" t="s">
        <v>1210</v>
      </c>
      <c r="E1033" s="5">
        <v>637</v>
      </c>
      <c r="F1033" s="5">
        <v>596</v>
      </c>
    </row>
    <row r="1034" spans="1:6" x14ac:dyDescent="0.35">
      <c r="A1034">
        <v>2180</v>
      </c>
      <c r="B1034" t="s">
        <v>23</v>
      </c>
      <c r="C1034">
        <v>855</v>
      </c>
      <c r="D1034" t="s">
        <v>1211</v>
      </c>
      <c r="E1034" s="5">
        <v>640</v>
      </c>
      <c r="F1034" s="5">
        <v>624</v>
      </c>
    </row>
    <row r="1035" spans="1:6" x14ac:dyDescent="0.35">
      <c r="A1035">
        <v>2180</v>
      </c>
      <c r="B1035" t="s">
        <v>23</v>
      </c>
      <c r="C1035">
        <v>858</v>
      </c>
      <c r="D1035" t="s">
        <v>1212</v>
      </c>
      <c r="E1035" s="5">
        <v>651</v>
      </c>
      <c r="F1035" s="5">
        <v>675</v>
      </c>
    </row>
    <row r="1036" spans="1:6" x14ac:dyDescent="0.35">
      <c r="A1036">
        <v>2180</v>
      </c>
      <c r="B1036" t="s">
        <v>23</v>
      </c>
      <c r="C1036">
        <v>861</v>
      </c>
      <c r="D1036" t="s">
        <v>1213</v>
      </c>
      <c r="E1036" s="5">
        <v>325</v>
      </c>
      <c r="F1036" s="5">
        <v>320</v>
      </c>
    </row>
    <row r="1037" spans="1:6" x14ac:dyDescent="0.35">
      <c r="A1037">
        <v>2180</v>
      </c>
      <c r="B1037" t="s">
        <v>23</v>
      </c>
      <c r="C1037">
        <v>1277</v>
      </c>
      <c r="D1037" t="s">
        <v>1214</v>
      </c>
      <c r="E1037" s="5">
        <v>793</v>
      </c>
      <c r="F1037" s="5">
        <v>803</v>
      </c>
    </row>
    <row r="1038" spans="1:6" x14ac:dyDescent="0.35">
      <c r="A1038">
        <v>2180</v>
      </c>
      <c r="B1038" t="s">
        <v>23</v>
      </c>
      <c r="C1038">
        <v>862</v>
      </c>
      <c r="D1038" t="s">
        <v>1215</v>
      </c>
      <c r="E1038" s="5">
        <v>351</v>
      </c>
      <c r="F1038" s="5">
        <v>318</v>
      </c>
    </row>
    <row r="1039" spans="1:6" x14ac:dyDescent="0.35">
      <c r="A1039">
        <v>2180</v>
      </c>
      <c r="B1039" t="s">
        <v>23</v>
      </c>
      <c r="C1039">
        <v>908</v>
      </c>
      <c r="D1039" t="s">
        <v>1216</v>
      </c>
      <c r="E1039" s="5">
        <v>9</v>
      </c>
      <c r="F1039" s="5">
        <v>10</v>
      </c>
    </row>
    <row r="1040" spans="1:6" x14ac:dyDescent="0.35">
      <c r="A1040">
        <v>2180</v>
      </c>
      <c r="B1040" t="s">
        <v>23</v>
      </c>
      <c r="C1040">
        <v>913</v>
      </c>
      <c r="D1040" t="s">
        <v>816</v>
      </c>
      <c r="E1040" s="5">
        <v>639</v>
      </c>
      <c r="F1040" s="5">
        <v>620</v>
      </c>
    </row>
    <row r="1041" spans="1:6" x14ac:dyDescent="0.35">
      <c r="A1041">
        <v>2180</v>
      </c>
      <c r="B1041" t="s">
        <v>23</v>
      </c>
      <c r="C1041">
        <v>5218</v>
      </c>
      <c r="D1041" t="s">
        <v>1217</v>
      </c>
      <c r="E1041" s="5">
        <v>216</v>
      </c>
      <c r="F1041" s="5">
        <v>223</v>
      </c>
    </row>
    <row r="1042" spans="1:6" x14ac:dyDescent="0.35">
      <c r="A1042">
        <v>2180</v>
      </c>
      <c r="B1042" t="s">
        <v>23</v>
      </c>
      <c r="C1042">
        <v>864</v>
      </c>
      <c r="D1042" t="s">
        <v>1218</v>
      </c>
      <c r="E1042" s="5">
        <v>476</v>
      </c>
      <c r="F1042" s="5">
        <v>424</v>
      </c>
    </row>
    <row r="1043" spans="1:6" x14ac:dyDescent="0.35">
      <c r="A1043">
        <v>2180</v>
      </c>
      <c r="B1043" t="s">
        <v>23</v>
      </c>
      <c r="C1043">
        <v>1243</v>
      </c>
      <c r="D1043" t="s">
        <v>1219</v>
      </c>
      <c r="E1043" s="5">
        <v>434</v>
      </c>
      <c r="F1043" s="5">
        <v>411</v>
      </c>
    </row>
    <row r="1044" spans="1:6" x14ac:dyDescent="0.35">
      <c r="A1044">
        <v>2180</v>
      </c>
      <c r="B1044" t="s">
        <v>23</v>
      </c>
      <c r="C1044">
        <v>868</v>
      </c>
      <c r="D1044" t="s">
        <v>1220</v>
      </c>
      <c r="E1044" s="5">
        <v>698</v>
      </c>
      <c r="F1044" s="5">
        <v>687</v>
      </c>
    </row>
    <row r="1045" spans="1:6" x14ac:dyDescent="0.35">
      <c r="A1045">
        <v>2180</v>
      </c>
      <c r="B1045" t="s">
        <v>23</v>
      </c>
      <c r="C1045">
        <v>5060</v>
      </c>
      <c r="D1045" t="s">
        <v>1221</v>
      </c>
      <c r="E1045" s="5">
        <v>367</v>
      </c>
      <c r="F1045" s="5">
        <v>390</v>
      </c>
    </row>
    <row r="1046" spans="1:6" x14ac:dyDescent="0.35">
      <c r="A1046">
        <v>2180</v>
      </c>
      <c r="B1046" t="s">
        <v>23</v>
      </c>
      <c r="C1046">
        <v>869</v>
      </c>
      <c r="D1046" t="s">
        <v>1222</v>
      </c>
      <c r="E1046" s="5">
        <v>269</v>
      </c>
      <c r="F1046" s="5">
        <v>263</v>
      </c>
    </row>
    <row r="1047" spans="1:6" x14ac:dyDescent="0.35">
      <c r="A1047">
        <v>2180</v>
      </c>
      <c r="B1047" t="s">
        <v>23</v>
      </c>
      <c r="C1047">
        <v>870</v>
      </c>
      <c r="D1047" t="s">
        <v>1223</v>
      </c>
      <c r="E1047" s="5">
        <v>475</v>
      </c>
      <c r="F1047" s="5">
        <v>476</v>
      </c>
    </row>
    <row r="1048" spans="1:6" x14ac:dyDescent="0.35">
      <c r="A1048">
        <v>2180</v>
      </c>
      <c r="B1048" t="s">
        <v>23</v>
      </c>
      <c r="C1048">
        <v>871</v>
      </c>
      <c r="D1048" t="s">
        <v>1224</v>
      </c>
      <c r="E1048" s="5">
        <v>410</v>
      </c>
      <c r="F1048" s="5">
        <v>368</v>
      </c>
    </row>
    <row r="1049" spans="1:6" x14ac:dyDescent="0.35">
      <c r="A1049">
        <v>2180</v>
      </c>
      <c r="B1049" t="s">
        <v>23</v>
      </c>
      <c r="C1049">
        <v>914</v>
      </c>
      <c r="D1049" t="s">
        <v>1225</v>
      </c>
      <c r="E1049" s="5">
        <v>1588</v>
      </c>
      <c r="F1049" s="5">
        <v>1482</v>
      </c>
    </row>
    <row r="1050" spans="1:6" x14ac:dyDescent="0.35">
      <c r="A1050">
        <v>2180</v>
      </c>
      <c r="B1050" t="s">
        <v>23</v>
      </c>
      <c r="C1050">
        <v>872</v>
      </c>
      <c r="D1050" t="s">
        <v>1226</v>
      </c>
      <c r="E1050" s="5">
        <v>509</v>
      </c>
      <c r="F1050" s="5">
        <v>461</v>
      </c>
    </row>
    <row r="1051" spans="1:6" x14ac:dyDescent="0.35">
      <c r="A1051">
        <v>2180</v>
      </c>
      <c r="B1051" t="s">
        <v>23</v>
      </c>
      <c r="C1051">
        <v>915</v>
      </c>
      <c r="D1051" t="s">
        <v>1227</v>
      </c>
      <c r="E1051" s="5">
        <v>1070</v>
      </c>
      <c r="F1051" s="5">
        <v>1169</v>
      </c>
    </row>
    <row r="1052" spans="1:6" x14ac:dyDescent="0.35">
      <c r="A1052">
        <v>2180</v>
      </c>
      <c r="B1052" t="s">
        <v>23</v>
      </c>
      <c r="C1052">
        <v>873</v>
      </c>
      <c r="D1052" t="s">
        <v>1228</v>
      </c>
      <c r="E1052" s="5">
        <v>374</v>
      </c>
      <c r="F1052" s="5">
        <v>347</v>
      </c>
    </row>
    <row r="1053" spans="1:6" x14ac:dyDescent="0.35">
      <c r="A1053">
        <v>2180</v>
      </c>
      <c r="B1053" t="s">
        <v>23</v>
      </c>
      <c r="C1053">
        <v>1278</v>
      </c>
      <c r="D1053" t="s">
        <v>1229</v>
      </c>
      <c r="E1053" s="5">
        <v>430</v>
      </c>
      <c r="F1053" s="5">
        <v>416</v>
      </c>
    </row>
    <row r="1054" spans="1:6" x14ac:dyDescent="0.35">
      <c r="A1054">
        <v>2180</v>
      </c>
      <c r="B1054" t="s">
        <v>23</v>
      </c>
      <c r="C1054">
        <v>875</v>
      </c>
      <c r="D1054" t="s">
        <v>1230</v>
      </c>
      <c r="E1054" s="5">
        <v>383</v>
      </c>
      <c r="F1054" s="5">
        <v>405</v>
      </c>
    </row>
    <row r="1055" spans="1:6" x14ac:dyDescent="0.35">
      <c r="A1055">
        <v>2180</v>
      </c>
      <c r="B1055" t="s">
        <v>23</v>
      </c>
      <c r="C1055">
        <v>916</v>
      </c>
      <c r="D1055" t="s">
        <v>1231</v>
      </c>
      <c r="E1055" s="5">
        <v>390</v>
      </c>
      <c r="F1055" s="5">
        <v>377</v>
      </c>
    </row>
    <row r="1056" spans="1:6" x14ac:dyDescent="0.35">
      <c r="A1056">
        <v>2180</v>
      </c>
      <c r="B1056" t="s">
        <v>23</v>
      </c>
      <c r="C1056">
        <v>1648</v>
      </c>
      <c r="D1056" t="s">
        <v>1232</v>
      </c>
      <c r="E1056" s="5">
        <v>9</v>
      </c>
      <c r="F1056" s="5">
        <v>7</v>
      </c>
    </row>
    <row r="1057" spans="1:6" x14ac:dyDescent="0.35">
      <c r="A1057">
        <v>2180</v>
      </c>
      <c r="B1057" t="s">
        <v>23</v>
      </c>
      <c r="C1057">
        <v>2275</v>
      </c>
      <c r="D1057" t="s">
        <v>1233</v>
      </c>
      <c r="E1057" s="5">
        <v>3</v>
      </c>
      <c r="F1057" s="5">
        <v>1</v>
      </c>
    </row>
    <row r="1058" spans="1:6" x14ac:dyDescent="0.35">
      <c r="A1058">
        <v>2180</v>
      </c>
      <c r="B1058" t="s">
        <v>23</v>
      </c>
      <c r="C1058">
        <v>1803</v>
      </c>
      <c r="D1058" t="s">
        <v>1234</v>
      </c>
      <c r="E1058" s="5">
        <v>142</v>
      </c>
      <c r="F1058" s="5">
        <v>148</v>
      </c>
    </row>
    <row r="1059" spans="1:6" x14ac:dyDescent="0.35">
      <c r="A1059">
        <v>2180</v>
      </c>
      <c r="B1059" t="s">
        <v>23</v>
      </c>
      <c r="C1059">
        <v>877</v>
      </c>
      <c r="D1059" t="s">
        <v>1235</v>
      </c>
      <c r="E1059" s="5">
        <v>724</v>
      </c>
      <c r="F1059" s="5">
        <v>721</v>
      </c>
    </row>
    <row r="1060" spans="1:6" x14ac:dyDescent="0.35">
      <c r="A1060">
        <v>2180</v>
      </c>
      <c r="B1060" t="s">
        <v>23</v>
      </c>
      <c r="C1060">
        <v>4587</v>
      </c>
      <c r="D1060" t="s">
        <v>1236</v>
      </c>
      <c r="E1060" s="5">
        <v>63</v>
      </c>
      <c r="F1060" s="5">
        <v>53</v>
      </c>
    </row>
    <row r="1061" spans="1:6" x14ac:dyDescent="0.35">
      <c r="A1061">
        <v>2180</v>
      </c>
      <c r="B1061" t="s">
        <v>23</v>
      </c>
      <c r="C1061">
        <v>1281</v>
      </c>
      <c r="D1061" t="s">
        <v>1237</v>
      </c>
      <c r="E1061" s="5">
        <v>5</v>
      </c>
      <c r="F1061" s="5">
        <v>4</v>
      </c>
    </row>
    <row r="1062" spans="1:6" x14ac:dyDescent="0.35">
      <c r="A1062">
        <v>2180</v>
      </c>
      <c r="B1062" t="s">
        <v>23</v>
      </c>
      <c r="C1062">
        <v>878</v>
      </c>
      <c r="D1062" t="s">
        <v>1238</v>
      </c>
      <c r="E1062" s="5">
        <v>487</v>
      </c>
      <c r="F1062" s="5">
        <v>486</v>
      </c>
    </row>
    <row r="1063" spans="1:6" x14ac:dyDescent="0.35">
      <c r="A1063">
        <v>2180</v>
      </c>
      <c r="B1063" t="s">
        <v>23</v>
      </c>
      <c r="C1063">
        <v>3451</v>
      </c>
      <c r="D1063" t="s">
        <v>1239</v>
      </c>
      <c r="E1063" s="5">
        <v>89</v>
      </c>
      <c r="F1063" s="5">
        <v>90</v>
      </c>
    </row>
    <row r="1064" spans="1:6" x14ac:dyDescent="0.35">
      <c r="A1064">
        <v>2180</v>
      </c>
      <c r="B1064" t="s">
        <v>23</v>
      </c>
      <c r="C1064">
        <v>4522</v>
      </c>
      <c r="D1064" t="s">
        <v>350</v>
      </c>
      <c r="E1064" s="5">
        <v>1</v>
      </c>
      <c r="F1064" s="11" t="s">
        <v>298</v>
      </c>
    </row>
    <row r="1065" spans="1:6" x14ac:dyDescent="0.35">
      <c r="A1065">
        <v>2180</v>
      </c>
      <c r="B1065" t="s">
        <v>23</v>
      </c>
      <c r="C1065">
        <v>880</v>
      </c>
      <c r="D1065" t="s">
        <v>1240</v>
      </c>
      <c r="E1065" s="5">
        <v>60</v>
      </c>
      <c r="F1065" s="5">
        <v>59</v>
      </c>
    </row>
    <row r="1066" spans="1:6" x14ac:dyDescent="0.35">
      <c r="A1066">
        <v>2180</v>
      </c>
      <c r="B1066" t="s">
        <v>23</v>
      </c>
      <c r="C1066">
        <v>3584</v>
      </c>
      <c r="D1066" t="s">
        <v>1241</v>
      </c>
      <c r="E1066" s="5">
        <v>6</v>
      </c>
      <c r="F1066" s="5">
        <v>11</v>
      </c>
    </row>
    <row r="1067" spans="1:6" x14ac:dyDescent="0.35">
      <c r="A1067">
        <v>2180</v>
      </c>
      <c r="B1067" t="s">
        <v>23</v>
      </c>
      <c r="C1067">
        <v>879</v>
      </c>
      <c r="D1067" t="s">
        <v>1242</v>
      </c>
      <c r="E1067" s="5">
        <v>265</v>
      </c>
      <c r="F1067" s="5">
        <v>237</v>
      </c>
    </row>
    <row r="1068" spans="1:6" x14ac:dyDescent="0.35">
      <c r="A1068">
        <v>2180</v>
      </c>
      <c r="B1068" t="s">
        <v>23</v>
      </c>
      <c r="C1068">
        <v>4400</v>
      </c>
      <c r="D1068" t="s">
        <v>1243</v>
      </c>
      <c r="E1068" s="5">
        <v>177</v>
      </c>
      <c r="F1068" s="5">
        <v>177</v>
      </c>
    </row>
    <row r="1069" spans="1:6" x14ac:dyDescent="0.35">
      <c r="A1069">
        <v>2180</v>
      </c>
      <c r="B1069" t="s">
        <v>23</v>
      </c>
      <c r="C1069">
        <v>2506</v>
      </c>
      <c r="D1069" t="s">
        <v>1244</v>
      </c>
      <c r="E1069" s="5">
        <v>404</v>
      </c>
      <c r="F1069" s="5">
        <v>313</v>
      </c>
    </row>
    <row r="1070" spans="1:6" x14ac:dyDescent="0.35">
      <c r="A1070">
        <v>2180</v>
      </c>
      <c r="B1070" t="s">
        <v>23</v>
      </c>
      <c r="C1070">
        <v>2180</v>
      </c>
      <c r="D1070" t="s">
        <v>23</v>
      </c>
      <c r="E1070" s="5">
        <v>661</v>
      </c>
      <c r="F1070" s="5">
        <v>620</v>
      </c>
    </row>
    <row r="1071" spans="1:6" x14ac:dyDescent="0.35">
      <c r="A1071">
        <v>2180</v>
      </c>
      <c r="B1071" t="s">
        <v>23</v>
      </c>
      <c r="C1071">
        <v>4534</v>
      </c>
      <c r="D1071" t="s">
        <v>1245</v>
      </c>
      <c r="E1071" s="5">
        <v>390</v>
      </c>
      <c r="F1071" s="5">
        <v>429</v>
      </c>
    </row>
    <row r="1072" spans="1:6" x14ac:dyDescent="0.35">
      <c r="A1072">
        <v>2180</v>
      </c>
      <c r="B1072" t="s">
        <v>23</v>
      </c>
      <c r="C1072">
        <v>1885</v>
      </c>
      <c r="D1072" t="s">
        <v>1246</v>
      </c>
      <c r="E1072" s="5">
        <v>12</v>
      </c>
      <c r="F1072" s="5">
        <v>3</v>
      </c>
    </row>
    <row r="1073" spans="1:6" x14ac:dyDescent="0.35">
      <c r="A1073">
        <v>2180</v>
      </c>
      <c r="B1073" t="s">
        <v>23</v>
      </c>
      <c r="C1073">
        <v>5270</v>
      </c>
      <c r="D1073" t="s">
        <v>1247</v>
      </c>
      <c r="E1073" s="11" t="s">
        <v>298</v>
      </c>
      <c r="F1073" s="5">
        <v>13</v>
      </c>
    </row>
    <row r="1074" spans="1:6" x14ac:dyDescent="0.35">
      <c r="A1074">
        <v>2180</v>
      </c>
      <c r="B1074" t="s">
        <v>23</v>
      </c>
      <c r="C1074">
        <v>883</v>
      </c>
      <c r="D1074" t="s">
        <v>1248</v>
      </c>
      <c r="E1074" s="5">
        <v>627</v>
      </c>
      <c r="F1074" s="5">
        <v>601</v>
      </c>
    </row>
    <row r="1075" spans="1:6" x14ac:dyDescent="0.35">
      <c r="A1075">
        <v>2180</v>
      </c>
      <c r="B1075" t="s">
        <v>23</v>
      </c>
      <c r="C1075">
        <v>1299</v>
      </c>
      <c r="D1075" t="s">
        <v>1249</v>
      </c>
      <c r="E1075" s="5">
        <v>368</v>
      </c>
      <c r="F1075" s="5">
        <v>332</v>
      </c>
    </row>
    <row r="1076" spans="1:6" x14ac:dyDescent="0.35">
      <c r="A1076">
        <v>2180</v>
      </c>
      <c r="B1076" t="s">
        <v>23</v>
      </c>
      <c r="C1076">
        <v>884</v>
      </c>
      <c r="D1076" t="s">
        <v>1250</v>
      </c>
      <c r="E1076" s="5">
        <v>307</v>
      </c>
      <c r="F1076" s="5">
        <v>270</v>
      </c>
    </row>
    <row r="1077" spans="1:6" x14ac:dyDescent="0.35">
      <c r="A1077">
        <v>2180</v>
      </c>
      <c r="B1077" t="s">
        <v>23</v>
      </c>
      <c r="C1077">
        <v>918</v>
      </c>
      <c r="D1077" t="s">
        <v>1251</v>
      </c>
      <c r="E1077" s="5">
        <v>1195</v>
      </c>
      <c r="F1077" s="5">
        <v>1293</v>
      </c>
    </row>
    <row r="1078" spans="1:6" x14ac:dyDescent="0.35">
      <c r="A1078">
        <v>2180</v>
      </c>
      <c r="B1078" t="s">
        <v>23</v>
      </c>
      <c r="C1078">
        <v>829</v>
      </c>
      <c r="D1078" t="s">
        <v>1252</v>
      </c>
      <c r="E1078" s="5">
        <v>278</v>
      </c>
      <c r="F1078" s="5">
        <v>266</v>
      </c>
    </row>
    <row r="1079" spans="1:6" x14ac:dyDescent="0.35">
      <c r="A1079">
        <v>2180</v>
      </c>
      <c r="B1079" t="s">
        <v>23</v>
      </c>
      <c r="C1079">
        <v>5427</v>
      </c>
      <c r="D1079" t="s">
        <v>1253</v>
      </c>
      <c r="E1079" s="5">
        <v>538</v>
      </c>
      <c r="F1079" s="5">
        <v>527</v>
      </c>
    </row>
    <row r="1080" spans="1:6" x14ac:dyDescent="0.35">
      <c r="A1080">
        <v>2180</v>
      </c>
      <c r="B1080" t="s">
        <v>23</v>
      </c>
      <c r="C1080">
        <v>1669</v>
      </c>
      <c r="D1080" t="s">
        <v>1254</v>
      </c>
      <c r="E1080" s="5">
        <v>311</v>
      </c>
      <c r="F1080" s="5">
        <v>288</v>
      </c>
    </row>
    <row r="1081" spans="1:6" x14ac:dyDescent="0.35">
      <c r="A1081">
        <v>2180</v>
      </c>
      <c r="B1081" t="s">
        <v>23</v>
      </c>
      <c r="C1081">
        <v>885</v>
      </c>
      <c r="D1081" t="s">
        <v>1255</v>
      </c>
      <c r="E1081" s="5">
        <v>615</v>
      </c>
      <c r="F1081" s="5">
        <v>614</v>
      </c>
    </row>
    <row r="1082" spans="1:6" x14ac:dyDescent="0.35">
      <c r="A1082">
        <v>2180</v>
      </c>
      <c r="B1082" t="s">
        <v>23</v>
      </c>
      <c r="C1082">
        <v>886</v>
      </c>
      <c r="D1082" t="s">
        <v>1256</v>
      </c>
      <c r="E1082" s="5">
        <v>416</v>
      </c>
      <c r="F1082" s="5">
        <v>361</v>
      </c>
    </row>
    <row r="1083" spans="1:6" x14ac:dyDescent="0.35">
      <c r="A1083">
        <v>2180</v>
      </c>
      <c r="B1083" t="s">
        <v>23</v>
      </c>
      <c r="C1083">
        <v>5305</v>
      </c>
      <c r="D1083" t="s">
        <v>1257</v>
      </c>
      <c r="E1083" s="5">
        <v>11</v>
      </c>
      <c r="F1083" s="5">
        <v>15</v>
      </c>
    </row>
    <row r="1084" spans="1:6" x14ac:dyDescent="0.35">
      <c r="A1084">
        <v>2180</v>
      </c>
      <c r="B1084" t="s">
        <v>23</v>
      </c>
      <c r="C1084">
        <v>887</v>
      </c>
      <c r="D1084" t="s">
        <v>1258</v>
      </c>
      <c r="E1084" s="5">
        <v>485</v>
      </c>
      <c r="F1084" s="5">
        <v>461</v>
      </c>
    </row>
    <row r="1085" spans="1:6" x14ac:dyDescent="0.35">
      <c r="A1085">
        <v>2180</v>
      </c>
      <c r="B1085" t="s">
        <v>23</v>
      </c>
      <c r="C1085">
        <v>4477</v>
      </c>
      <c r="D1085" t="s">
        <v>558</v>
      </c>
      <c r="E1085" s="5">
        <v>18</v>
      </c>
      <c r="F1085" s="11" t="s">
        <v>298</v>
      </c>
    </row>
    <row r="1086" spans="1:6" x14ac:dyDescent="0.35">
      <c r="A1086">
        <v>2180</v>
      </c>
      <c r="B1086" t="s">
        <v>23</v>
      </c>
      <c r="C1086">
        <v>888</v>
      </c>
      <c r="D1086" t="s">
        <v>1259</v>
      </c>
      <c r="E1086" s="5">
        <v>587</v>
      </c>
      <c r="F1086" s="5">
        <v>550</v>
      </c>
    </row>
    <row r="1087" spans="1:6" x14ac:dyDescent="0.35">
      <c r="A1087">
        <v>2180</v>
      </c>
      <c r="B1087" t="s">
        <v>23</v>
      </c>
      <c r="C1087">
        <v>1671</v>
      </c>
      <c r="D1087" t="s">
        <v>359</v>
      </c>
      <c r="E1087" s="5">
        <v>9</v>
      </c>
      <c r="F1087" s="5">
        <v>11</v>
      </c>
    </row>
    <row r="1088" spans="1:6" x14ac:dyDescent="0.35">
      <c r="A1088">
        <v>2180</v>
      </c>
      <c r="B1088" t="s">
        <v>23</v>
      </c>
      <c r="C1088">
        <v>889</v>
      </c>
      <c r="D1088" t="s">
        <v>1260</v>
      </c>
      <c r="E1088" s="5">
        <v>374</v>
      </c>
      <c r="F1088" s="5">
        <v>339</v>
      </c>
    </row>
    <row r="1089" spans="1:6" x14ac:dyDescent="0.35">
      <c r="A1089">
        <v>2180</v>
      </c>
      <c r="B1089" t="s">
        <v>23</v>
      </c>
      <c r="C1089">
        <v>890</v>
      </c>
      <c r="D1089" t="s">
        <v>1261</v>
      </c>
      <c r="E1089" s="5">
        <v>248</v>
      </c>
      <c r="F1089" s="5">
        <v>181</v>
      </c>
    </row>
    <row r="1090" spans="1:6" x14ac:dyDescent="0.35">
      <c r="A1090">
        <v>2180</v>
      </c>
      <c r="B1090" t="s">
        <v>23</v>
      </c>
      <c r="C1090">
        <v>892</v>
      </c>
      <c r="D1090" t="s">
        <v>1262</v>
      </c>
      <c r="E1090" s="5">
        <v>371</v>
      </c>
      <c r="F1090" s="5">
        <v>323</v>
      </c>
    </row>
    <row r="1091" spans="1:6" x14ac:dyDescent="0.35">
      <c r="A1091">
        <v>2180</v>
      </c>
      <c r="B1091" t="s">
        <v>23</v>
      </c>
      <c r="C1091">
        <v>893</v>
      </c>
      <c r="D1091" t="s">
        <v>1263</v>
      </c>
      <c r="E1091" s="5">
        <v>549</v>
      </c>
      <c r="F1091" s="5">
        <v>525</v>
      </c>
    </row>
    <row r="1092" spans="1:6" x14ac:dyDescent="0.35">
      <c r="A1092">
        <v>2180</v>
      </c>
      <c r="B1092" t="s">
        <v>23</v>
      </c>
      <c r="C1092">
        <v>895</v>
      </c>
      <c r="D1092" t="s">
        <v>1264</v>
      </c>
      <c r="E1092" s="5">
        <v>608</v>
      </c>
      <c r="F1092" s="5">
        <v>570</v>
      </c>
    </row>
    <row r="1093" spans="1:6" x14ac:dyDescent="0.35">
      <c r="A1093">
        <v>2180</v>
      </c>
      <c r="B1093" t="s">
        <v>23</v>
      </c>
      <c r="C1093">
        <v>896</v>
      </c>
      <c r="D1093" t="s">
        <v>1265</v>
      </c>
      <c r="E1093" s="5">
        <v>249</v>
      </c>
      <c r="F1093" s="5">
        <v>228</v>
      </c>
    </row>
    <row r="1094" spans="1:6" x14ac:dyDescent="0.35">
      <c r="A1094">
        <v>2180</v>
      </c>
      <c r="B1094" t="s">
        <v>23</v>
      </c>
      <c r="C1094">
        <v>4826</v>
      </c>
      <c r="D1094" t="s">
        <v>671</v>
      </c>
      <c r="E1094" s="5">
        <v>1</v>
      </c>
      <c r="F1094" s="5">
        <v>1</v>
      </c>
    </row>
    <row r="1095" spans="1:6" x14ac:dyDescent="0.35">
      <c r="A1095">
        <v>2180</v>
      </c>
      <c r="B1095" t="s">
        <v>23</v>
      </c>
      <c r="C1095">
        <v>898</v>
      </c>
      <c r="D1095" t="s">
        <v>1266</v>
      </c>
      <c r="E1095" s="5">
        <v>833</v>
      </c>
      <c r="F1095" s="5">
        <v>800</v>
      </c>
    </row>
    <row r="1096" spans="1:6" x14ac:dyDescent="0.35">
      <c r="A1096">
        <v>2180</v>
      </c>
      <c r="B1096" t="s">
        <v>23</v>
      </c>
      <c r="C1096">
        <v>900</v>
      </c>
      <c r="D1096" t="s">
        <v>1267</v>
      </c>
      <c r="E1096" s="5">
        <v>220</v>
      </c>
      <c r="F1096" s="5">
        <v>185</v>
      </c>
    </row>
    <row r="1097" spans="1:6" x14ac:dyDescent="0.35">
      <c r="A1097">
        <v>2180</v>
      </c>
      <c r="B1097" t="s">
        <v>23</v>
      </c>
      <c r="C1097">
        <v>4405</v>
      </c>
      <c r="D1097" t="s">
        <v>1268</v>
      </c>
      <c r="E1097" s="5">
        <v>10</v>
      </c>
      <c r="F1097" s="11" t="s">
        <v>358</v>
      </c>
    </row>
    <row r="1098" spans="1:6" x14ac:dyDescent="0.35">
      <c r="A1098">
        <v>2180</v>
      </c>
      <c r="B1098" t="s">
        <v>23</v>
      </c>
      <c r="C1098">
        <v>922</v>
      </c>
      <c r="D1098" t="s">
        <v>1269</v>
      </c>
      <c r="E1098" s="5">
        <v>1554</v>
      </c>
      <c r="F1098" s="5">
        <v>1540</v>
      </c>
    </row>
    <row r="1099" spans="1:6" x14ac:dyDescent="0.35">
      <c r="A1099">
        <v>2180</v>
      </c>
      <c r="B1099" t="s">
        <v>23</v>
      </c>
      <c r="C1099">
        <v>1364</v>
      </c>
      <c r="D1099" t="s">
        <v>1270</v>
      </c>
      <c r="E1099" s="5">
        <v>299</v>
      </c>
      <c r="F1099" s="5">
        <v>291</v>
      </c>
    </row>
    <row r="1100" spans="1:6" x14ac:dyDescent="0.35">
      <c r="A1100">
        <v>2180</v>
      </c>
      <c r="B1100" t="s">
        <v>23</v>
      </c>
      <c r="C1100">
        <v>902</v>
      </c>
      <c r="D1100" t="s">
        <v>1271</v>
      </c>
      <c r="E1100" s="5">
        <v>308</v>
      </c>
      <c r="F1100" s="5">
        <v>318</v>
      </c>
    </row>
    <row r="1101" spans="1:6" x14ac:dyDescent="0.35">
      <c r="A1101">
        <v>2180</v>
      </c>
      <c r="B1101" t="s">
        <v>23</v>
      </c>
      <c r="C1101">
        <v>903</v>
      </c>
      <c r="D1101" t="s">
        <v>1272</v>
      </c>
      <c r="E1101" s="5">
        <v>273</v>
      </c>
      <c r="F1101" s="5">
        <v>269</v>
      </c>
    </row>
    <row r="1102" spans="1:6" x14ac:dyDescent="0.35">
      <c r="A1102">
        <v>2180</v>
      </c>
      <c r="B1102" t="s">
        <v>23</v>
      </c>
      <c r="C1102">
        <v>904</v>
      </c>
      <c r="D1102" t="s">
        <v>1273</v>
      </c>
      <c r="E1102" s="5">
        <v>543</v>
      </c>
      <c r="F1102" s="5">
        <v>528</v>
      </c>
    </row>
    <row r="1103" spans="1:6" x14ac:dyDescent="0.35">
      <c r="A1103">
        <v>2180</v>
      </c>
      <c r="B1103" t="s">
        <v>23</v>
      </c>
      <c r="C1103">
        <v>1835</v>
      </c>
      <c r="D1103" t="s">
        <v>1274</v>
      </c>
      <c r="E1103" s="5">
        <v>5</v>
      </c>
      <c r="F1103" s="5">
        <v>7</v>
      </c>
    </row>
    <row r="1104" spans="1:6" x14ac:dyDescent="0.35">
      <c r="A1104">
        <v>1967</v>
      </c>
      <c r="B1104" t="s">
        <v>233</v>
      </c>
      <c r="C1104">
        <v>210</v>
      </c>
      <c r="D1104" t="s">
        <v>1275</v>
      </c>
      <c r="E1104" s="5">
        <v>74</v>
      </c>
      <c r="F1104" s="5">
        <v>76</v>
      </c>
    </row>
    <row r="1105" spans="1:6" x14ac:dyDescent="0.35">
      <c r="A1105">
        <v>1967</v>
      </c>
      <c r="B1105" t="s">
        <v>233</v>
      </c>
      <c r="C1105">
        <v>211</v>
      </c>
      <c r="D1105" t="s">
        <v>1276</v>
      </c>
      <c r="E1105" s="5">
        <v>43</v>
      </c>
      <c r="F1105" s="5">
        <v>49</v>
      </c>
    </row>
    <row r="1106" spans="1:6" x14ac:dyDescent="0.35">
      <c r="A1106">
        <v>2009</v>
      </c>
      <c r="B1106" t="s">
        <v>225</v>
      </c>
      <c r="C1106">
        <v>3349</v>
      </c>
      <c r="D1106" t="s">
        <v>1277</v>
      </c>
      <c r="E1106" s="5">
        <v>170</v>
      </c>
      <c r="F1106" s="5">
        <v>175</v>
      </c>
    </row>
    <row r="1107" spans="1:6" x14ac:dyDescent="0.35">
      <c r="A1107">
        <v>2045</v>
      </c>
      <c r="B1107" t="s">
        <v>217</v>
      </c>
      <c r="C1107">
        <v>3356</v>
      </c>
      <c r="D1107" t="s">
        <v>1278</v>
      </c>
      <c r="E1107" s="5">
        <v>213</v>
      </c>
      <c r="F1107" s="5">
        <v>198</v>
      </c>
    </row>
    <row r="1108" spans="1:6" x14ac:dyDescent="0.35">
      <c r="A1108">
        <v>1946</v>
      </c>
      <c r="B1108" t="s">
        <v>150</v>
      </c>
      <c r="C1108">
        <v>171</v>
      </c>
      <c r="D1108" t="s">
        <v>1279</v>
      </c>
      <c r="E1108" s="5">
        <v>478</v>
      </c>
      <c r="F1108" s="5">
        <v>422</v>
      </c>
    </row>
    <row r="1109" spans="1:6" x14ac:dyDescent="0.35">
      <c r="A1109">
        <v>1946</v>
      </c>
      <c r="B1109" t="s">
        <v>150</v>
      </c>
      <c r="C1109">
        <v>4234</v>
      </c>
      <c r="D1109" t="s">
        <v>1280</v>
      </c>
      <c r="E1109" s="5">
        <v>46</v>
      </c>
      <c r="F1109" s="11" t="s">
        <v>358</v>
      </c>
    </row>
    <row r="1110" spans="1:6" x14ac:dyDescent="0.35">
      <c r="A1110">
        <v>1946</v>
      </c>
      <c r="B1110" t="s">
        <v>150</v>
      </c>
      <c r="C1110">
        <v>174</v>
      </c>
      <c r="D1110" t="s">
        <v>1281</v>
      </c>
      <c r="E1110" s="5">
        <v>396</v>
      </c>
      <c r="F1110" s="5">
        <v>383</v>
      </c>
    </row>
    <row r="1111" spans="1:6" x14ac:dyDescent="0.35">
      <c r="A1111">
        <v>1946</v>
      </c>
      <c r="B1111" t="s">
        <v>150</v>
      </c>
      <c r="C1111">
        <v>1946</v>
      </c>
      <c r="D1111" t="s">
        <v>150</v>
      </c>
      <c r="E1111" s="11" t="s">
        <v>298</v>
      </c>
      <c r="F1111" s="5">
        <v>52</v>
      </c>
    </row>
    <row r="1112" spans="1:6" x14ac:dyDescent="0.35">
      <c r="A1112">
        <v>1977</v>
      </c>
      <c r="B1112" t="s">
        <v>46</v>
      </c>
      <c r="C1112">
        <v>1326</v>
      </c>
      <c r="D1112" t="s">
        <v>1282</v>
      </c>
      <c r="E1112" s="5">
        <v>744</v>
      </c>
      <c r="F1112" s="5">
        <v>738</v>
      </c>
    </row>
    <row r="1113" spans="1:6" x14ac:dyDescent="0.35">
      <c r="A1113">
        <v>1977</v>
      </c>
      <c r="B1113" t="s">
        <v>46</v>
      </c>
      <c r="C1113">
        <v>5500</v>
      </c>
      <c r="D1113" t="s">
        <v>1283</v>
      </c>
      <c r="E1113" s="11" t="s">
        <v>295</v>
      </c>
      <c r="F1113" s="5">
        <v>236</v>
      </c>
    </row>
    <row r="1114" spans="1:6" x14ac:dyDescent="0.35">
      <c r="A1114">
        <v>1977</v>
      </c>
      <c r="B1114" t="s">
        <v>46</v>
      </c>
      <c r="C1114">
        <v>258</v>
      </c>
      <c r="D1114" t="s">
        <v>1284</v>
      </c>
      <c r="E1114" s="5">
        <v>397</v>
      </c>
      <c r="F1114" s="5">
        <v>331</v>
      </c>
    </row>
    <row r="1115" spans="1:6" x14ac:dyDescent="0.35">
      <c r="A1115">
        <v>1977</v>
      </c>
      <c r="B1115" t="s">
        <v>46</v>
      </c>
      <c r="C1115">
        <v>259</v>
      </c>
      <c r="D1115" t="s">
        <v>1285</v>
      </c>
      <c r="E1115" s="5">
        <v>342</v>
      </c>
      <c r="F1115" s="5">
        <v>289</v>
      </c>
    </row>
    <row r="1116" spans="1:6" x14ac:dyDescent="0.35">
      <c r="A1116">
        <v>1977</v>
      </c>
      <c r="B1116" t="s">
        <v>46</v>
      </c>
      <c r="C1116">
        <v>262</v>
      </c>
      <c r="D1116" t="s">
        <v>1286</v>
      </c>
      <c r="E1116" s="5">
        <v>616</v>
      </c>
      <c r="F1116" s="5">
        <v>637</v>
      </c>
    </row>
    <row r="1117" spans="1:6" x14ac:dyDescent="0.35">
      <c r="A1117">
        <v>1977</v>
      </c>
      <c r="B1117" t="s">
        <v>46</v>
      </c>
      <c r="C1117">
        <v>1841</v>
      </c>
      <c r="D1117" t="s">
        <v>1287</v>
      </c>
      <c r="E1117" s="5">
        <v>7</v>
      </c>
      <c r="F1117" s="5">
        <v>18</v>
      </c>
    </row>
    <row r="1118" spans="1:6" x14ac:dyDescent="0.35">
      <c r="A1118">
        <v>1977</v>
      </c>
      <c r="B1118" t="s">
        <v>46</v>
      </c>
      <c r="C1118">
        <v>5340</v>
      </c>
      <c r="D1118" t="s">
        <v>1288</v>
      </c>
      <c r="E1118" s="5">
        <v>418</v>
      </c>
      <c r="F1118" s="11" t="s">
        <v>358</v>
      </c>
    </row>
    <row r="1119" spans="1:6" x14ac:dyDescent="0.35">
      <c r="A1119">
        <v>1977</v>
      </c>
      <c r="B1119" t="s">
        <v>46</v>
      </c>
      <c r="C1119">
        <v>263</v>
      </c>
      <c r="D1119" t="s">
        <v>1289</v>
      </c>
      <c r="E1119" s="5">
        <v>905</v>
      </c>
      <c r="F1119" s="5">
        <v>919</v>
      </c>
    </row>
    <row r="1120" spans="1:6" x14ac:dyDescent="0.35">
      <c r="A1120">
        <v>1977</v>
      </c>
      <c r="B1120" t="s">
        <v>46</v>
      </c>
      <c r="C1120">
        <v>4729</v>
      </c>
      <c r="D1120" t="s">
        <v>1290</v>
      </c>
      <c r="E1120" s="5">
        <v>904</v>
      </c>
      <c r="F1120" s="5">
        <v>928</v>
      </c>
    </row>
    <row r="1121" spans="1:6" x14ac:dyDescent="0.35">
      <c r="A1121">
        <v>1977</v>
      </c>
      <c r="B1121" t="s">
        <v>46</v>
      </c>
      <c r="C1121">
        <v>1977</v>
      </c>
      <c r="D1121" t="s">
        <v>46</v>
      </c>
      <c r="E1121" s="5">
        <v>91</v>
      </c>
      <c r="F1121" s="5">
        <v>429</v>
      </c>
    </row>
    <row r="1122" spans="1:6" x14ac:dyDescent="0.35">
      <c r="A1122">
        <v>1977</v>
      </c>
      <c r="B1122" t="s">
        <v>46</v>
      </c>
      <c r="C1122">
        <v>5058</v>
      </c>
      <c r="D1122" t="s">
        <v>1291</v>
      </c>
      <c r="E1122" s="5">
        <v>972</v>
      </c>
      <c r="F1122" s="5">
        <v>963</v>
      </c>
    </row>
    <row r="1123" spans="1:6" x14ac:dyDescent="0.35">
      <c r="A1123">
        <v>1977</v>
      </c>
      <c r="B1123" t="s">
        <v>46</v>
      </c>
      <c r="C1123">
        <v>256</v>
      </c>
      <c r="D1123" t="s">
        <v>1292</v>
      </c>
      <c r="E1123" s="5">
        <v>595</v>
      </c>
      <c r="F1123" s="5">
        <v>427</v>
      </c>
    </row>
    <row r="1124" spans="1:6" x14ac:dyDescent="0.35">
      <c r="A1124">
        <v>1977</v>
      </c>
      <c r="B1124" t="s">
        <v>46</v>
      </c>
      <c r="C1124">
        <v>260</v>
      </c>
      <c r="D1124" t="s">
        <v>1293</v>
      </c>
      <c r="E1124" s="5">
        <v>361</v>
      </c>
      <c r="F1124" s="5">
        <v>243</v>
      </c>
    </row>
    <row r="1125" spans="1:6" x14ac:dyDescent="0.35">
      <c r="A1125">
        <v>1977</v>
      </c>
      <c r="B1125" t="s">
        <v>46</v>
      </c>
      <c r="C1125">
        <v>4429</v>
      </c>
      <c r="D1125" t="s">
        <v>1294</v>
      </c>
      <c r="E1125" s="5">
        <v>386</v>
      </c>
      <c r="F1125" s="5">
        <v>392</v>
      </c>
    </row>
    <row r="1126" spans="1:6" x14ac:dyDescent="0.35">
      <c r="A1126">
        <v>1977</v>
      </c>
      <c r="B1126" t="s">
        <v>46</v>
      </c>
      <c r="C1126">
        <v>261</v>
      </c>
      <c r="D1126" t="s">
        <v>1295</v>
      </c>
      <c r="E1126" s="5">
        <v>384</v>
      </c>
      <c r="F1126" s="5">
        <v>213</v>
      </c>
    </row>
    <row r="1127" spans="1:6" x14ac:dyDescent="0.35">
      <c r="A1127">
        <v>1977</v>
      </c>
      <c r="B1127" t="s">
        <v>46</v>
      </c>
      <c r="C1127">
        <v>1325</v>
      </c>
      <c r="D1127" t="s">
        <v>1296</v>
      </c>
      <c r="E1127" s="5">
        <v>347</v>
      </c>
      <c r="F1127" s="5">
        <v>306</v>
      </c>
    </row>
    <row r="1128" spans="1:6" x14ac:dyDescent="0.35">
      <c r="A1128">
        <v>2001</v>
      </c>
      <c r="B1128" t="s">
        <v>170</v>
      </c>
      <c r="C1128">
        <v>309</v>
      </c>
      <c r="D1128" t="s">
        <v>688</v>
      </c>
      <c r="E1128" s="5">
        <v>357</v>
      </c>
      <c r="F1128" s="5">
        <v>312</v>
      </c>
    </row>
    <row r="1129" spans="1:6" x14ac:dyDescent="0.35">
      <c r="A1129">
        <v>2001</v>
      </c>
      <c r="B1129" t="s">
        <v>170</v>
      </c>
      <c r="C1129">
        <v>310</v>
      </c>
      <c r="D1129" t="s">
        <v>1297</v>
      </c>
      <c r="E1129" s="5">
        <v>271</v>
      </c>
      <c r="F1129" s="5">
        <v>256</v>
      </c>
    </row>
    <row r="1130" spans="1:6" x14ac:dyDescent="0.35">
      <c r="A1130">
        <v>2182</v>
      </c>
      <c r="B1130" t="s">
        <v>39</v>
      </c>
      <c r="C1130">
        <v>943</v>
      </c>
      <c r="D1130" t="s">
        <v>1298</v>
      </c>
      <c r="E1130" s="5">
        <v>436</v>
      </c>
      <c r="F1130" s="5">
        <v>427</v>
      </c>
    </row>
    <row r="1131" spans="1:6" x14ac:dyDescent="0.35">
      <c r="A1131">
        <v>2182</v>
      </c>
      <c r="B1131" t="s">
        <v>39</v>
      </c>
      <c r="C1131">
        <v>949</v>
      </c>
      <c r="D1131" t="s">
        <v>1299</v>
      </c>
      <c r="E1131" s="5">
        <v>415</v>
      </c>
      <c r="F1131" s="5">
        <v>419</v>
      </c>
    </row>
    <row r="1132" spans="1:6" x14ac:dyDescent="0.35">
      <c r="A1132">
        <v>2182</v>
      </c>
      <c r="B1132" t="s">
        <v>39</v>
      </c>
      <c r="C1132">
        <v>945</v>
      </c>
      <c r="D1132" t="s">
        <v>1300</v>
      </c>
      <c r="E1132" s="5">
        <v>326</v>
      </c>
      <c r="F1132" s="5">
        <v>286</v>
      </c>
    </row>
    <row r="1133" spans="1:6" x14ac:dyDescent="0.35">
      <c r="A1133">
        <v>2182</v>
      </c>
      <c r="B1133" t="s">
        <v>39</v>
      </c>
      <c r="C1133">
        <v>946</v>
      </c>
      <c r="D1133" t="s">
        <v>1301</v>
      </c>
      <c r="E1133" s="5">
        <v>462</v>
      </c>
      <c r="F1133" s="5">
        <v>410</v>
      </c>
    </row>
    <row r="1134" spans="1:6" x14ac:dyDescent="0.35">
      <c r="A1134">
        <v>2182</v>
      </c>
      <c r="B1134" t="s">
        <v>39</v>
      </c>
      <c r="C1134">
        <v>947</v>
      </c>
      <c r="D1134" t="s">
        <v>1302</v>
      </c>
      <c r="E1134" s="5">
        <v>441</v>
      </c>
      <c r="F1134" s="5">
        <v>404</v>
      </c>
    </row>
    <row r="1135" spans="1:6" x14ac:dyDescent="0.35">
      <c r="A1135">
        <v>2182</v>
      </c>
      <c r="B1135" t="s">
        <v>39</v>
      </c>
      <c r="C1135">
        <v>954</v>
      </c>
      <c r="D1135" t="s">
        <v>1303</v>
      </c>
      <c r="E1135" s="5">
        <v>813</v>
      </c>
      <c r="F1135" s="5">
        <v>794</v>
      </c>
    </row>
    <row r="1136" spans="1:6" x14ac:dyDescent="0.35">
      <c r="A1136">
        <v>2182</v>
      </c>
      <c r="B1136" t="s">
        <v>39</v>
      </c>
      <c r="C1136">
        <v>948</v>
      </c>
      <c r="D1136" t="s">
        <v>1304</v>
      </c>
      <c r="E1136" s="5">
        <v>405</v>
      </c>
      <c r="F1136" s="5">
        <v>395</v>
      </c>
    </row>
    <row r="1137" spans="1:6" x14ac:dyDescent="0.35">
      <c r="A1137">
        <v>2182</v>
      </c>
      <c r="B1137" t="s">
        <v>39</v>
      </c>
      <c r="C1137">
        <v>3490</v>
      </c>
      <c r="D1137" t="s">
        <v>1305</v>
      </c>
      <c r="E1137" s="5">
        <v>561</v>
      </c>
      <c r="F1137" s="5">
        <v>572</v>
      </c>
    </row>
    <row r="1138" spans="1:6" x14ac:dyDescent="0.35">
      <c r="A1138">
        <v>2182</v>
      </c>
      <c r="B1138" t="s">
        <v>39</v>
      </c>
      <c r="C1138">
        <v>4216</v>
      </c>
      <c r="D1138" t="s">
        <v>1306</v>
      </c>
      <c r="E1138" s="5">
        <v>178</v>
      </c>
      <c r="F1138" s="5">
        <v>171</v>
      </c>
    </row>
    <row r="1139" spans="1:6" x14ac:dyDescent="0.35">
      <c r="A1139">
        <v>2182</v>
      </c>
      <c r="B1139" t="s">
        <v>39</v>
      </c>
      <c r="C1139">
        <v>957</v>
      </c>
      <c r="D1139" t="s">
        <v>1307</v>
      </c>
      <c r="E1139" s="5">
        <v>2592</v>
      </c>
      <c r="F1139" s="5">
        <v>2624</v>
      </c>
    </row>
    <row r="1140" spans="1:6" x14ac:dyDescent="0.35">
      <c r="A1140">
        <v>2182</v>
      </c>
      <c r="B1140" t="s">
        <v>39</v>
      </c>
      <c r="C1140">
        <v>1343</v>
      </c>
      <c r="D1140" t="s">
        <v>1308</v>
      </c>
      <c r="E1140" s="5">
        <v>173</v>
      </c>
      <c r="F1140" s="5">
        <v>207</v>
      </c>
    </row>
    <row r="1141" spans="1:6" x14ac:dyDescent="0.35">
      <c r="A1141">
        <v>2182</v>
      </c>
      <c r="B1141" t="s">
        <v>39</v>
      </c>
      <c r="C1141">
        <v>1254</v>
      </c>
      <c r="D1141" t="s">
        <v>1309</v>
      </c>
      <c r="E1141" s="5">
        <v>982</v>
      </c>
      <c r="F1141" s="5">
        <v>944</v>
      </c>
    </row>
    <row r="1142" spans="1:6" x14ac:dyDescent="0.35">
      <c r="A1142">
        <v>2182</v>
      </c>
      <c r="B1142" t="s">
        <v>39</v>
      </c>
      <c r="C1142">
        <v>2182</v>
      </c>
      <c r="D1142" t="s">
        <v>39</v>
      </c>
      <c r="E1142" s="5">
        <v>89</v>
      </c>
      <c r="F1142" s="5">
        <v>65</v>
      </c>
    </row>
    <row r="1143" spans="1:6" x14ac:dyDescent="0.35">
      <c r="A1143">
        <v>2182</v>
      </c>
      <c r="B1143" t="s">
        <v>39</v>
      </c>
      <c r="C1143">
        <v>4822</v>
      </c>
      <c r="D1143" t="s">
        <v>1310</v>
      </c>
      <c r="E1143" s="5">
        <v>312</v>
      </c>
      <c r="F1143" s="5">
        <v>295</v>
      </c>
    </row>
    <row r="1144" spans="1:6" x14ac:dyDescent="0.35">
      <c r="A1144">
        <v>2182</v>
      </c>
      <c r="B1144" t="s">
        <v>39</v>
      </c>
      <c r="C1144">
        <v>3989</v>
      </c>
      <c r="D1144" t="s">
        <v>1311</v>
      </c>
      <c r="E1144" s="5">
        <v>427</v>
      </c>
      <c r="F1144" s="5">
        <v>366</v>
      </c>
    </row>
    <row r="1145" spans="1:6" x14ac:dyDescent="0.35">
      <c r="A1145">
        <v>2182</v>
      </c>
      <c r="B1145" t="s">
        <v>39</v>
      </c>
      <c r="C1145">
        <v>950</v>
      </c>
      <c r="D1145" t="s">
        <v>1312</v>
      </c>
      <c r="E1145" s="5">
        <v>341</v>
      </c>
      <c r="F1145" s="5">
        <v>300</v>
      </c>
    </row>
    <row r="1146" spans="1:6" x14ac:dyDescent="0.35">
      <c r="A1146">
        <v>2182</v>
      </c>
      <c r="B1146" t="s">
        <v>39</v>
      </c>
      <c r="C1146">
        <v>951</v>
      </c>
      <c r="D1146" t="s">
        <v>1313</v>
      </c>
      <c r="E1146" s="5">
        <v>432</v>
      </c>
      <c r="F1146" s="5">
        <v>384</v>
      </c>
    </row>
    <row r="1147" spans="1:6" x14ac:dyDescent="0.35">
      <c r="A1147">
        <v>2182</v>
      </c>
      <c r="B1147" t="s">
        <v>39</v>
      </c>
      <c r="C1147">
        <v>2263</v>
      </c>
      <c r="D1147" t="s">
        <v>1314</v>
      </c>
      <c r="E1147" s="5">
        <v>593</v>
      </c>
      <c r="F1147" s="5">
        <v>574</v>
      </c>
    </row>
    <row r="1148" spans="1:6" x14ac:dyDescent="0.35">
      <c r="A1148">
        <v>2182</v>
      </c>
      <c r="B1148" t="s">
        <v>39</v>
      </c>
      <c r="C1148">
        <v>952</v>
      </c>
      <c r="D1148" t="s">
        <v>1315</v>
      </c>
      <c r="E1148" s="5">
        <v>506</v>
      </c>
      <c r="F1148" s="5">
        <v>429</v>
      </c>
    </row>
    <row r="1149" spans="1:6" x14ac:dyDescent="0.35">
      <c r="A1149">
        <v>2182</v>
      </c>
      <c r="B1149" t="s">
        <v>39</v>
      </c>
      <c r="C1149">
        <v>1365</v>
      </c>
      <c r="D1149" t="s">
        <v>1316</v>
      </c>
      <c r="E1149" s="5">
        <v>456</v>
      </c>
      <c r="F1149" s="5">
        <v>377</v>
      </c>
    </row>
    <row r="1150" spans="1:6" x14ac:dyDescent="0.35">
      <c r="A1150">
        <v>1999</v>
      </c>
      <c r="B1150" t="s">
        <v>189</v>
      </c>
      <c r="C1150">
        <v>304</v>
      </c>
      <c r="D1150" t="s">
        <v>1317</v>
      </c>
      <c r="E1150" s="5">
        <v>228</v>
      </c>
      <c r="F1150" s="5">
        <v>199</v>
      </c>
    </row>
    <row r="1151" spans="1:6" x14ac:dyDescent="0.35">
      <c r="A1151">
        <v>1999</v>
      </c>
      <c r="B1151" t="s">
        <v>189</v>
      </c>
      <c r="C1151">
        <v>305</v>
      </c>
      <c r="D1151" t="s">
        <v>1318</v>
      </c>
      <c r="E1151" s="5">
        <v>170</v>
      </c>
      <c r="F1151" s="5">
        <v>168</v>
      </c>
    </row>
    <row r="1152" spans="1:6" x14ac:dyDescent="0.35">
      <c r="A1152">
        <v>2188</v>
      </c>
      <c r="B1152" t="s">
        <v>167</v>
      </c>
      <c r="C1152">
        <v>985</v>
      </c>
      <c r="D1152" t="s">
        <v>1319</v>
      </c>
      <c r="E1152" s="5">
        <v>414</v>
      </c>
      <c r="F1152" s="5">
        <v>377</v>
      </c>
    </row>
    <row r="1153" spans="1:6" x14ac:dyDescent="0.35">
      <c r="A1153">
        <v>2188</v>
      </c>
      <c r="B1153" t="s">
        <v>167</v>
      </c>
      <c r="C1153">
        <v>1345</v>
      </c>
      <c r="D1153" t="s">
        <v>1320</v>
      </c>
      <c r="E1153" s="5">
        <v>233</v>
      </c>
      <c r="F1153" s="5">
        <v>221</v>
      </c>
    </row>
    <row r="1154" spans="1:6" x14ac:dyDescent="0.35">
      <c r="A1154">
        <v>2188</v>
      </c>
      <c r="B1154" t="s">
        <v>167</v>
      </c>
      <c r="C1154">
        <v>2188</v>
      </c>
      <c r="D1154" t="s">
        <v>167</v>
      </c>
      <c r="E1154" s="5">
        <v>1</v>
      </c>
      <c r="F1154" s="5">
        <v>3</v>
      </c>
    </row>
    <row r="1155" spans="1:6" x14ac:dyDescent="0.35">
      <c r="A1155">
        <v>2044</v>
      </c>
      <c r="B1155" t="s">
        <v>143</v>
      </c>
      <c r="C1155">
        <v>4856</v>
      </c>
      <c r="D1155" t="s">
        <v>1321</v>
      </c>
      <c r="E1155" s="5">
        <v>192</v>
      </c>
      <c r="F1155" s="5">
        <v>209</v>
      </c>
    </row>
    <row r="1156" spans="1:6" x14ac:dyDescent="0.35">
      <c r="A1156">
        <v>2044</v>
      </c>
      <c r="B1156" t="s">
        <v>143</v>
      </c>
      <c r="C1156">
        <v>399</v>
      </c>
      <c r="D1156" t="s">
        <v>1322</v>
      </c>
      <c r="E1156" s="5">
        <v>484</v>
      </c>
      <c r="F1156" s="5">
        <v>425</v>
      </c>
    </row>
    <row r="1157" spans="1:6" x14ac:dyDescent="0.35">
      <c r="A1157">
        <v>2044</v>
      </c>
      <c r="B1157" t="s">
        <v>143</v>
      </c>
      <c r="C1157">
        <v>401</v>
      </c>
      <c r="D1157" t="s">
        <v>1323</v>
      </c>
      <c r="E1157" s="5">
        <v>361</v>
      </c>
      <c r="F1157" s="5">
        <v>338</v>
      </c>
    </row>
    <row r="1158" spans="1:6" x14ac:dyDescent="0.35">
      <c r="A1158">
        <v>2044</v>
      </c>
      <c r="B1158" t="s">
        <v>143</v>
      </c>
      <c r="C1158">
        <v>5443</v>
      </c>
      <c r="D1158" t="s">
        <v>1324</v>
      </c>
      <c r="E1158" s="5">
        <v>62</v>
      </c>
      <c r="F1158" s="5">
        <v>98</v>
      </c>
    </row>
    <row r="1159" spans="1:6" x14ac:dyDescent="0.35">
      <c r="A1159">
        <v>2142</v>
      </c>
      <c r="B1159" t="s">
        <v>25</v>
      </c>
      <c r="C1159">
        <v>728</v>
      </c>
      <c r="D1159" t="s">
        <v>1325</v>
      </c>
      <c r="E1159" s="5">
        <v>599</v>
      </c>
      <c r="F1159" s="5">
        <v>554</v>
      </c>
    </row>
    <row r="1160" spans="1:6" x14ac:dyDescent="0.35">
      <c r="A1160">
        <v>2142</v>
      </c>
      <c r="B1160" t="s">
        <v>25</v>
      </c>
      <c r="C1160">
        <v>5066</v>
      </c>
      <c r="D1160" t="s">
        <v>1326</v>
      </c>
      <c r="E1160" s="5">
        <v>595</v>
      </c>
      <c r="F1160" s="5">
        <v>511</v>
      </c>
    </row>
    <row r="1161" spans="1:6" x14ac:dyDescent="0.35">
      <c r="A1161">
        <v>2142</v>
      </c>
      <c r="B1161" t="s">
        <v>25</v>
      </c>
      <c r="C1161">
        <v>731</v>
      </c>
      <c r="D1161" t="s">
        <v>1327</v>
      </c>
      <c r="E1161" s="5">
        <v>313</v>
      </c>
      <c r="F1161" s="5">
        <v>283</v>
      </c>
    </row>
    <row r="1162" spans="1:6" x14ac:dyDescent="0.35">
      <c r="A1162">
        <v>2142</v>
      </c>
      <c r="B1162" t="s">
        <v>25</v>
      </c>
      <c r="C1162">
        <v>732</v>
      </c>
      <c r="D1162" t="s">
        <v>1328</v>
      </c>
      <c r="E1162" s="5">
        <v>280</v>
      </c>
      <c r="F1162" s="5">
        <v>258</v>
      </c>
    </row>
    <row r="1163" spans="1:6" x14ac:dyDescent="0.35">
      <c r="A1163">
        <v>2142</v>
      </c>
      <c r="B1163" t="s">
        <v>25</v>
      </c>
      <c r="C1163">
        <v>733</v>
      </c>
      <c r="D1163" t="s">
        <v>1329</v>
      </c>
      <c r="E1163" s="5">
        <v>353</v>
      </c>
      <c r="F1163" s="5">
        <v>279</v>
      </c>
    </row>
    <row r="1164" spans="1:6" x14ac:dyDescent="0.35">
      <c r="A1164">
        <v>2142</v>
      </c>
      <c r="B1164" t="s">
        <v>25</v>
      </c>
      <c r="C1164">
        <v>5064</v>
      </c>
      <c r="D1164" t="s">
        <v>1330</v>
      </c>
      <c r="E1164" s="5">
        <v>623</v>
      </c>
      <c r="F1164" s="5">
        <v>569</v>
      </c>
    </row>
    <row r="1165" spans="1:6" x14ac:dyDescent="0.35">
      <c r="A1165">
        <v>2142</v>
      </c>
      <c r="B1165" t="s">
        <v>25</v>
      </c>
      <c r="C1165">
        <v>1244</v>
      </c>
      <c r="D1165" t="s">
        <v>1331</v>
      </c>
      <c r="E1165" s="5">
        <v>380</v>
      </c>
      <c r="F1165" s="5">
        <v>356</v>
      </c>
    </row>
    <row r="1166" spans="1:6" x14ac:dyDescent="0.35">
      <c r="A1166">
        <v>2142</v>
      </c>
      <c r="B1166" t="s">
        <v>25</v>
      </c>
      <c r="C1166">
        <v>3373</v>
      </c>
      <c r="D1166" t="s">
        <v>1332</v>
      </c>
      <c r="E1166" s="5">
        <v>1005</v>
      </c>
      <c r="F1166" s="5">
        <v>952</v>
      </c>
    </row>
    <row r="1167" spans="1:6" x14ac:dyDescent="0.35">
      <c r="A1167">
        <v>2142</v>
      </c>
      <c r="B1167" t="s">
        <v>25</v>
      </c>
      <c r="C1167">
        <v>734</v>
      </c>
      <c r="D1167" t="s">
        <v>412</v>
      </c>
      <c r="E1167" s="5">
        <v>383</v>
      </c>
      <c r="F1167" s="5">
        <v>358</v>
      </c>
    </row>
    <row r="1168" spans="1:6" x14ac:dyDescent="0.35">
      <c r="A1168">
        <v>2142</v>
      </c>
      <c r="B1168" t="s">
        <v>25</v>
      </c>
      <c r="C1168">
        <v>1329</v>
      </c>
      <c r="D1168" t="s">
        <v>1333</v>
      </c>
      <c r="E1168" s="5">
        <v>947</v>
      </c>
      <c r="F1168" s="5">
        <v>840</v>
      </c>
    </row>
    <row r="1169" spans="1:6" x14ac:dyDescent="0.35">
      <c r="A1169">
        <v>2142</v>
      </c>
      <c r="B1169" t="s">
        <v>25</v>
      </c>
      <c r="C1169">
        <v>735</v>
      </c>
      <c r="D1169" t="s">
        <v>1334</v>
      </c>
      <c r="E1169" s="5">
        <v>444</v>
      </c>
      <c r="F1169" s="5">
        <v>414</v>
      </c>
    </row>
    <row r="1170" spans="1:6" x14ac:dyDescent="0.35">
      <c r="A1170">
        <v>2142</v>
      </c>
      <c r="B1170" t="s">
        <v>25</v>
      </c>
      <c r="C1170">
        <v>4589</v>
      </c>
      <c r="D1170" t="s">
        <v>1335</v>
      </c>
      <c r="E1170" s="5">
        <v>183</v>
      </c>
      <c r="F1170" s="5">
        <v>202</v>
      </c>
    </row>
    <row r="1171" spans="1:6" x14ac:dyDescent="0.35">
      <c r="A1171">
        <v>2142</v>
      </c>
      <c r="B1171" t="s">
        <v>25</v>
      </c>
      <c r="C1171">
        <v>736</v>
      </c>
      <c r="D1171" t="s">
        <v>1336</v>
      </c>
      <c r="E1171" s="5">
        <v>368</v>
      </c>
      <c r="F1171" s="5">
        <v>335</v>
      </c>
    </row>
    <row r="1172" spans="1:6" x14ac:dyDescent="0.35">
      <c r="A1172">
        <v>2142</v>
      </c>
      <c r="B1172" t="s">
        <v>25</v>
      </c>
      <c r="C1172">
        <v>751</v>
      </c>
      <c r="D1172" t="s">
        <v>1337</v>
      </c>
      <c r="E1172" s="5">
        <v>595</v>
      </c>
      <c r="F1172" s="5">
        <v>573</v>
      </c>
    </row>
    <row r="1173" spans="1:6" x14ac:dyDescent="0.35">
      <c r="A1173">
        <v>2142</v>
      </c>
      <c r="B1173" t="s">
        <v>25</v>
      </c>
      <c r="C1173">
        <v>3529</v>
      </c>
      <c r="D1173" t="s">
        <v>1338</v>
      </c>
      <c r="E1173" s="5">
        <v>281</v>
      </c>
      <c r="F1173" s="5">
        <v>243</v>
      </c>
    </row>
    <row r="1174" spans="1:6" x14ac:dyDescent="0.35">
      <c r="A1174">
        <v>2142</v>
      </c>
      <c r="B1174" t="s">
        <v>25</v>
      </c>
      <c r="C1174">
        <v>738</v>
      </c>
      <c r="D1174" t="s">
        <v>1339</v>
      </c>
      <c r="E1174" s="5">
        <v>467</v>
      </c>
      <c r="F1174" s="5">
        <v>438</v>
      </c>
    </row>
    <row r="1175" spans="1:6" x14ac:dyDescent="0.35">
      <c r="A1175">
        <v>2142</v>
      </c>
      <c r="B1175" t="s">
        <v>25</v>
      </c>
      <c r="C1175">
        <v>740</v>
      </c>
      <c r="D1175" t="s">
        <v>1340</v>
      </c>
      <c r="E1175" s="5">
        <v>378</v>
      </c>
      <c r="F1175" s="5">
        <v>379</v>
      </c>
    </row>
    <row r="1176" spans="1:6" x14ac:dyDescent="0.35">
      <c r="A1176">
        <v>2142</v>
      </c>
      <c r="B1176" t="s">
        <v>25</v>
      </c>
      <c r="C1176">
        <v>745</v>
      </c>
      <c r="D1176" t="s">
        <v>1341</v>
      </c>
      <c r="E1176" s="5">
        <v>537</v>
      </c>
      <c r="F1176" s="5">
        <v>472</v>
      </c>
    </row>
    <row r="1177" spans="1:6" x14ac:dyDescent="0.35">
      <c r="A1177">
        <v>2142</v>
      </c>
      <c r="B1177" t="s">
        <v>25</v>
      </c>
      <c r="C1177">
        <v>3377</v>
      </c>
      <c r="D1177" t="s">
        <v>1342</v>
      </c>
      <c r="E1177" s="5">
        <v>394</v>
      </c>
      <c r="F1177" s="5">
        <v>386</v>
      </c>
    </row>
    <row r="1178" spans="1:6" x14ac:dyDescent="0.35">
      <c r="A1178">
        <v>2142</v>
      </c>
      <c r="B1178" t="s">
        <v>25</v>
      </c>
      <c r="C1178">
        <v>3376</v>
      </c>
      <c r="D1178" t="s">
        <v>1343</v>
      </c>
      <c r="E1178" s="5">
        <v>522</v>
      </c>
      <c r="F1178" s="5">
        <v>499</v>
      </c>
    </row>
    <row r="1179" spans="1:6" x14ac:dyDescent="0.35">
      <c r="A1179">
        <v>2142</v>
      </c>
      <c r="B1179" t="s">
        <v>25</v>
      </c>
      <c r="C1179">
        <v>4068</v>
      </c>
      <c r="D1179" t="s">
        <v>1344</v>
      </c>
      <c r="E1179" s="5">
        <v>479</v>
      </c>
      <c r="F1179" s="5">
        <v>462</v>
      </c>
    </row>
    <row r="1180" spans="1:6" x14ac:dyDescent="0.35">
      <c r="A1180">
        <v>2142</v>
      </c>
      <c r="B1180" t="s">
        <v>25</v>
      </c>
      <c r="C1180">
        <v>755</v>
      </c>
      <c r="D1180" t="s">
        <v>1345</v>
      </c>
      <c r="E1180" s="5">
        <v>371</v>
      </c>
      <c r="F1180" s="5">
        <v>334</v>
      </c>
    </row>
    <row r="1181" spans="1:6" x14ac:dyDescent="0.35">
      <c r="A1181">
        <v>2142</v>
      </c>
      <c r="B1181" t="s">
        <v>25</v>
      </c>
      <c r="C1181">
        <v>743</v>
      </c>
      <c r="D1181" t="s">
        <v>688</v>
      </c>
      <c r="E1181" s="5">
        <v>381</v>
      </c>
      <c r="F1181" s="5">
        <v>368</v>
      </c>
    </row>
    <row r="1182" spans="1:6" x14ac:dyDescent="0.35">
      <c r="A1182">
        <v>2142</v>
      </c>
      <c r="B1182" t="s">
        <v>25</v>
      </c>
      <c r="C1182">
        <v>744</v>
      </c>
      <c r="D1182" t="s">
        <v>940</v>
      </c>
      <c r="E1182" s="5">
        <v>422</v>
      </c>
      <c r="F1182" s="5">
        <v>412</v>
      </c>
    </row>
    <row r="1183" spans="1:6" x14ac:dyDescent="0.35">
      <c r="A1183">
        <v>2142</v>
      </c>
      <c r="B1183" t="s">
        <v>25</v>
      </c>
      <c r="C1183">
        <v>1330</v>
      </c>
      <c r="D1183" t="s">
        <v>1346</v>
      </c>
      <c r="E1183" s="5">
        <v>1074</v>
      </c>
      <c r="F1183" s="5">
        <v>1043</v>
      </c>
    </row>
    <row r="1184" spans="1:6" x14ac:dyDescent="0.35">
      <c r="A1184">
        <v>2142</v>
      </c>
      <c r="B1184" t="s">
        <v>25</v>
      </c>
      <c r="C1184">
        <v>1358</v>
      </c>
      <c r="D1184" t="s">
        <v>1347</v>
      </c>
      <c r="E1184" s="5">
        <v>182</v>
      </c>
      <c r="F1184" s="5">
        <v>188</v>
      </c>
    </row>
    <row r="1185" spans="1:6" x14ac:dyDescent="0.35">
      <c r="A1185">
        <v>2142</v>
      </c>
      <c r="B1185" t="s">
        <v>25</v>
      </c>
      <c r="C1185">
        <v>3582</v>
      </c>
      <c r="D1185" t="s">
        <v>1348</v>
      </c>
      <c r="E1185" s="5">
        <v>7</v>
      </c>
      <c r="F1185" s="5">
        <v>8</v>
      </c>
    </row>
    <row r="1186" spans="1:6" x14ac:dyDescent="0.35">
      <c r="A1186">
        <v>2142</v>
      </c>
      <c r="B1186" t="s">
        <v>25</v>
      </c>
      <c r="C1186">
        <v>4210</v>
      </c>
      <c r="D1186" t="s">
        <v>1349</v>
      </c>
      <c r="E1186" s="5">
        <v>98</v>
      </c>
      <c r="F1186" s="5">
        <v>98</v>
      </c>
    </row>
    <row r="1187" spans="1:6" x14ac:dyDescent="0.35">
      <c r="A1187">
        <v>2142</v>
      </c>
      <c r="B1187" t="s">
        <v>25</v>
      </c>
      <c r="C1187">
        <v>765</v>
      </c>
      <c r="D1187" t="s">
        <v>1350</v>
      </c>
      <c r="E1187" s="5">
        <v>995</v>
      </c>
      <c r="F1187" s="5">
        <v>900</v>
      </c>
    </row>
    <row r="1188" spans="1:6" x14ac:dyDescent="0.35">
      <c r="A1188">
        <v>2142</v>
      </c>
      <c r="B1188" t="s">
        <v>25</v>
      </c>
      <c r="C1188">
        <v>4858</v>
      </c>
      <c r="D1188" t="s">
        <v>1351</v>
      </c>
      <c r="E1188" s="5">
        <v>570</v>
      </c>
      <c r="F1188" s="5">
        <v>494</v>
      </c>
    </row>
    <row r="1189" spans="1:6" x14ac:dyDescent="0.35">
      <c r="A1189">
        <v>2142</v>
      </c>
      <c r="B1189" t="s">
        <v>25</v>
      </c>
      <c r="C1189">
        <v>747</v>
      </c>
      <c r="D1189" t="s">
        <v>1352</v>
      </c>
      <c r="E1189" s="5">
        <v>618</v>
      </c>
      <c r="F1189" s="5">
        <v>562</v>
      </c>
    </row>
    <row r="1190" spans="1:6" x14ac:dyDescent="0.35">
      <c r="A1190">
        <v>2142</v>
      </c>
      <c r="B1190" t="s">
        <v>25</v>
      </c>
      <c r="C1190">
        <v>746</v>
      </c>
      <c r="D1190" t="s">
        <v>942</v>
      </c>
      <c r="E1190" s="5">
        <v>398</v>
      </c>
      <c r="F1190" s="5">
        <v>364</v>
      </c>
    </row>
    <row r="1191" spans="1:6" x14ac:dyDescent="0.35">
      <c r="A1191">
        <v>2142</v>
      </c>
      <c r="B1191" t="s">
        <v>25</v>
      </c>
      <c r="C1191">
        <v>3375</v>
      </c>
      <c r="D1191" t="s">
        <v>1353</v>
      </c>
      <c r="E1191" s="5">
        <v>420</v>
      </c>
      <c r="F1191" s="5">
        <v>368</v>
      </c>
    </row>
    <row r="1192" spans="1:6" x14ac:dyDescent="0.35">
      <c r="A1192">
        <v>2142</v>
      </c>
      <c r="B1192" t="s">
        <v>25</v>
      </c>
      <c r="C1192">
        <v>3526</v>
      </c>
      <c r="D1192" t="s">
        <v>1222</v>
      </c>
      <c r="E1192" s="5">
        <v>310</v>
      </c>
      <c r="F1192" s="5">
        <v>262</v>
      </c>
    </row>
    <row r="1193" spans="1:6" x14ac:dyDescent="0.35">
      <c r="A1193">
        <v>2142</v>
      </c>
      <c r="B1193" t="s">
        <v>25</v>
      </c>
      <c r="C1193">
        <v>766</v>
      </c>
      <c r="D1193" t="s">
        <v>1354</v>
      </c>
      <c r="E1193" s="5">
        <v>777</v>
      </c>
      <c r="F1193" s="5">
        <v>743</v>
      </c>
    </row>
    <row r="1194" spans="1:6" x14ac:dyDescent="0.35">
      <c r="A1194">
        <v>2142</v>
      </c>
      <c r="B1194" t="s">
        <v>25</v>
      </c>
      <c r="C1194">
        <v>749</v>
      </c>
      <c r="D1194" t="s">
        <v>698</v>
      </c>
      <c r="E1194" s="5">
        <v>453</v>
      </c>
      <c r="F1194" s="5">
        <v>433</v>
      </c>
    </row>
    <row r="1195" spans="1:6" x14ac:dyDescent="0.35">
      <c r="A1195">
        <v>2142</v>
      </c>
      <c r="B1195" t="s">
        <v>25</v>
      </c>
      <c r="C1195">
        <v>771</v>
      </c>
      <c r="D1195" t="s">
        <v>1355</v>
      </c>
      <c r="E1195" s="5">
        <v>2319</v>
      </c>
      <c r="F1195" s="5">
        <v>2330</v>
      </c>
    </row>
    <row r="1196" spans="1:6" x14ac:dyDescent="0.35">
      <c r="A1196">
        <v>2142</v>
      </c>
      <c r="B1196" t="s">
        <v>25</v>
      </c>
      <c r="C1196">
        <v>750</v>
      </c>
      <c r="D1196" t="s">
        <v>343</v>
      </c>
      <c r="E1196" s="5">
        <v>341</v>
      </c>
      <c r="F1196" s="5">
        <v>306</v>
      </c>
    </row>
    <row r="1197" spans="1:6" x14ac:dyDescent="0.35">
      <c r="A1197">
        <v>2142</v>
      </c>
      <c r="B1197" t="s">
        <v>25</v>
      </c>
      <c r="C1197">
        <v>772</v>
      </c>
      <c r="D1197" t="s">
        <v>1356</v>
      </c>
      <c r="E1197" s="5">
        <v>2069</v>
      </c>
      <c r="F1197" s="5">
        <v>2061</v>
      </c>
    </row>
    <row r="1198" spans="1:6" x14ac:dyDescent="0.35">
      <c r="A1198">
        <v>2142</v>
      </c>
      <c r="B1198" t="s">
        <v>25</v>
      </c>
      <c r="C1198">
        <v>3215</v>
      </c>
      <c r="D1198" t="s">
        <v>1357</v>
      </c>
      <c r="E1198" s="5">
        <v>395</v>
      </c>
      <c r="F1198" s="5">
        <v>405</v>
      </c>
    </row>
    <row r="1199" spans="1:6" x14ac:dyDescent="0.35">
      <c r="A1199">
        <v>2142</v>
      </c>
      <c r="B1199" t="s">
        <v>25</v>
      </c>
      <c r="C1199">
        <v>753</v>
      </c>
      <c r="D1199" t="s">
        <v>1358</v>
      </c>
      <c r="E1199" s="5">
        <v>341</v>
      </c>
      <c r="F1199" s="5">
        <v>276</v>
      </c>
    </row>
    <row r="1200" spans="1:6" x14ac:dyDescent="0.35">
      <c r="A1200">
        <v>2142</v>
      </c>
      <c r="B1200" t="s">
        <v>25</v>
      </c>
      <c r="C1200">
        <v>754</v>
      </c>
      <c r="D1200" t="s">
        <v>1359</v>
      </c>
      <c r="E1200" s="5">
        <v>473</v>
      </c>
      <c r="F1200" s="5">
        <v>372</v>
      </c>
    </row>
    <row r="1201" spans="1:6" x14ac:dyDescent="0.35">
      <c r="A1201">
        <v>2142</v>
      </c>
      <c r="B1201" t="s">
        <v>25</v>
      </c>
      <c r="C1201">
        <v>773</v>
      </c>
      <c r="D1201" t="s">
        <v>1360</v>
      </c>
      <c r="E1201" s="5">
        <v>1885</v>
      </c>
      <c r="F1201" s="5">
        <v>2049</v>
      </c>
    </row>
    <row r="1202" spans="1:6" x14ac:dyDescent="0.35">
      <c r="A1202">
        <v>2142</v>
      </c>
      <c r="B1202" t="s">
        <v>25</v>
      </c>
      <c r="C1202">
        <v>3528</v>
      </c>
      <c r="D1202" t="s">
        <v>1361</v>
      </c>
      <c r="E1202" s="5">
        <v>131</v>
      </c>
      <c r="F1202" s="5">
        <v>126</v>
      </c>
    </row>
    <row r="1203" spans="1:6" x14ac:dyDescent="0.35">
      <c r="A1203">
        <v>2142</v>
      </c>
      <c r="B1203" t="s">
        <v>25</v>
      </c>
      <c r="C1203">
        <v>767</v>
      </c>
      <c r="D1203" t="s">
        <v>1362</v>
      </c>
      <c r="E1203" s="5">
        <v>735</v>
      </c>
      <c r="F1203" s="5">
        <v>691</v>
      </c>
    </row>
    <row r="1204" spans="1:6" x14ac:dyDescent="0.35">
      <c r="A1204">
        <v>2142</v>
      </c>
      <c r="B1204" t="s">
        <v>25</v>
      </c>
      <c r="C1204">
        <v>756</v>
      </c>
      <c r="D1204" t="s">
        <v>1363</v>
      </c>
      <c r="E1204" s="5">
        <v>579</v>
      </c>
      <c r="F1204" s="5">
        <v>497</v>
      </c>
    </row>
    <row r="1205" spans="1:6" x14ac:dyDescent="0.35">
      <c r="A1205">
        <v>2142</v>
      </c>
      <c r="B1205" t="s">
        <v>25</v>
      </c>
      <c r="C1205">
        <v>757</v>
      </c>
      <c r="D1205" t="s">
        <v>1248</v>
      </c>
      <c r="E1205" s="5">
        <v>303</v>
      </c>
      <c r="F1205" s="5">
        <v>272</v>
      </c>
    </row>
    <row r="1206" spans="1:6" x14ac:dyDescent="0.35">
      <c r="A1206">
        <v>2142</v>
      </c>
      <c r="B1206" t="s">
        <v>25</v>
      </c>
      <c r="C1206">
        <v>4596</v>
      </c>
      <c r="D1206" t="s">
        <v>1364</v>
      </c>
      <c r="E1206" s="5">
        <v>495</v>
      </c>
      <c r="F1206" s="5">
        <v>471</v>
      </c>
    </row>
    <row r="1207" spans="1:6" x14ac:dyDescent="0.35">
      <c r="A1207">
        <v>2142</v>
      </c>
      <c r="B1207" t="s">
        <v>25</v>
      </c>
      <c r="C1207">
        <v>759</v>
      </c>
      <c r="D1207" t="s">
        <v>1365</v>
      </c>
      <c r="E1207" s="5">
        <v>315</v>
      </c>
      <c r="F1207" s="5">
        <v>252</v>
      </c>
    </row>
    <row r="1208" spans="1:6" x14ac:dyDescent="0.35">
      <c r="A1208">
        <v>2142</v>
      </c>
      <c r="B1208" t="s">
        <v>25</v>
      </c>
      <c r="C1208">
        <v>2142</v>
      </c>
      <c r="D1208" t="s">
        <v>25</v>
      </c>
      <c r="E1208" s="5">
        <v>157</v>
      </c>
      <c r="F1208" s="5">
        <v>184</v>
      </c>
    </row>
    <row r="1209" spans="1:6" x14ac:dyDescent="0.35">
      <c r="A1209">
        <v>2142</v>
      </c>
      <c r="B1209" t="s">
        <v>25</v>
      </c>
      <c r="C1209">
        <v>760</v>
      </c>
      <c r="D1209" t="s">
        <v>1366</v>
      </c>
      <c r="E1209" s="5">
        <v>422</v>
      </c>
      <c r="F1209" s="5">
        <v>335</v>
      </c>
    </row>
    <row r="1210" spans="1:6" x14ac:dyDescent="0.35">
      <c r="A1210">
        <v>2142</v>
      </c>
      <c r="B1210" t="s">
        <v>25</v>
      </c>
      <c r="C1210">
        <v>741</v>
      </c>
      <c r="D1210" t="s">
        <v>1258</v>
      </c>
      <c r="E1210" s="5">
        <v>537</v>
      </c>
      <c r="F1210" s="5">
        <v>530</v>
      </c>
    </row>
    <row r="1211" spans="1:6" x14ac:dyDescent="0.35">
      <c r="A1211">
        <v>2142</v>
      </c>
      <c r="B1211" t="s">
        <v>25</v>
      </c>
      <c r="C1211">
        <v>775</v>
      </c>
      <c r="D1211" t="s">
        <v>1367</v>
      </c>
      <c r="E1211" s="5">
        <v>2057</v>
      </c>
      <c r="F1211" s="5">
        <v>2196</v>
      </c>
    </row>
    <row r="1212" spans="1:6" x14ac:dyDescent="0.35">
      <c r="A1212">
        <v>2142</v>
      </c>
      <c r="B1212" t="s">
        <v>25</v>
      </c>
      <c r="C1212">
        <v>774</v>
      </c>
      <c r="D1212" t="s">
        <v>1368</v>
      </c>
      <c r="E1212" s="5">
        <v>1696</v>
      </c>
      <c r="F1212" s="5">
        <v>1732</v>
      </c>
    </row>
    <row r="1213" spans="1:6" x14ac:dyDescent="0.35">
      <c r="A1213">
        <v>2142</v>
      </c>
      <c r="B1213" t="s">
        <v>25</v>
      </c>
      <c r="C1213">
        <v>1331</v>
      </c>
      <c r="D1213" t="s">
        <v>1369</v>
      </c>
      <c r="E1213" s="5">
        <v>1141</v>
      </c>
      <c r="F1213" s="5">
        <v>1104</v>
      </c>
    </row>
    <row r="1214" spans="1:6" x14ac:dyDescent="0.35">
      <c r="A1214">
        <v>2142</v>
      </c>
      <c r="B1214" t="s">
        <v>25</v>
      </c>
      <c r="C1214">
        <v>4859</v>
      </c>
      <c r="D1214" t="s">
        <v>1370</v>
      </c>
      <c r="E1214" s="5">
        <v>660</v>
      </c>
      <c r="F1214" s="5">
        <v>621</v>
      </c>
    </row>
    <row r="1215" spans="1:6" x14ac:dyDescent="0.35">
      <c r="A1215">
        <v>2142</v>
      </c>
      <c r="B1215" t="s">
        <v>25</v>
      </c>
      <c r="C1215">
        <v>761</v>
      </c>
      <c r="D1215" t="s">
        <v>1371</v>
      </c>
      <c r="E1215" s="5">
        <v>551</v>
      </c>
      <c r="F1215" s="5">
        <v>498</v>
      </c>
    </row>
    <row r="1216" spans="1:6" x14ac:dyDescent="0.35">
      <c r="A1216">
        <v>2142</v>
      </c>
      <c r="B1216" t="s">
        <v>25</v>
      </c>
      <c r="C1216">
        <v>762</v>
      </c>
      <c r="D1216" t="s">
        <v>1372</v>
      </c>
      <c r="E1216" s="5">
        <v>609</v>
      </c>
      <c r="F1216" s="5">
        <v>567</v>
      </c>
    </row>
    <row r="1217" spans="1:6" x14ac:dyDescent="0.35">
      <c r="A1217">
        <v>2142</v>
      </c>
      <c r="B1217" t="s">
        <v>25</v>
      </c>
      <c r="C1217">
        <v>4390</v>
      </c>
      <c r="D1217" t="s">
        <v>1373</v>
      </c>
      <c r="E1217" s="5">
        <v>167</v>
      </c>
      <c r="F1217" s="5">
        <v>167</v>
      </c>
    </row>
    <row r="1218" spans="1:6" x14ac:dyDescent="0.35">
      <c r="A1218">
        <v>2142</v>
      </c>
      <c r="B1218" t="s">
        <v>25</v>
      </c>
      <c r="C1218">
        <v>768</v>
      </c>
      <c r="D1218" t="s">
        <v>1374</v>
      </c>
      <c r="E1218" s="5">
        <v>1214</v>
      </c>
      <c r="F1218" s="5">
        <v>1230</v>
      </c>
    </row>
    <row r="1219" spans="1:6" x14ac:dyDescent="0.35">
      <c r="A1219">
        <v>2142</v>
      </c>
      <c r="B1219" t="s">
        <v>25</v>
      </c>
      <c r="C1219">
        <v>769</v>
      </c>
      <c r="D1219" t="s">
        <v>1375</v>
      </c>
      <c r="E1219" s="5">
        <v>720</v>
      </c>
      <c r="F1219" s="5">
        <v>650</v>
      </c>
    </row>
    <row r="1220" spans="1:6" x14ac:dyDescent="0.35">
      <c r="A1220">
        <v>2142</v>
      </c>
      <c r="B1220" t="s">
        <v>25</v>
      </c>
      <c r="C1220">
        <v>763</v>
      </c>
      <c r="D1220" t="s">
        <v>953</v>
      </c>
      <c r="E1220" s="5">
        <v>398</v>
      </c>
      <c r="F1220" s="5">
        <v>370</v>
      </c>
    </row>
    <row r="1221" spans="1:6" x14ac:dyDescent="0.35">
      <c r="A1221">
        <v>2142</v>
      </c>
      <c r="B1221" t="s">
        <v>25</v>
      </c>
      <c r="C1221">
        <v>3374</v>
      </c>
      <c r="D1221" t="s">
        <v>1376</v>
      </c>
      <c r="E1221" s="5">
        <v>413</v>
      </c>
      <c r="F1221" s="5">
        <v>380</v>
      </c>
    </row>
    <row r="1222" spans="1:6" x14ac:dyDescent="0.35">
      <c r="A1222">
        <v>2142</v>
      </c>
      <c r="B1222" t="s">
        <v>25</v>
      </c>
      <c r="C1222">
        <v>3463</v>
      </c>
      <c r="D1222" t="s">
        <v>1377</v>
      </c>
      <c r="E1222" s="5">
        <v>1742</v>
      </c>
      <c r="F1222" s="5">
        <v>1732</v>
      </c>
    </row>
    <row r="1223" spans="1:6" x14ac:dyDescent="0.35">
      <c r="A1223">
        <v>2142</v>
      </c>
      <c r="B1223" t="s">
        <v>25</v>
      </c>
      <c r="C1223">
        <v>770</v>
      </c>
      <c r="D1223" t="s">
        <v>1378</v>
      </c>
      <c r="E1223" s="5">
        <v>783</v>
      </c>
      <c r="F1223" s="5">
        <v>723</v>
      </c>
    </row>
    <row r="1224" spans="1:6" x14ac:dyDescent="0.35">
      <c r="A1224">
        <v>2142</v>
      </c>
      <c r="B1224" t="s">
        <v>25</v>
      </c>
      <c r="C1224">
        <v>737</v>
      </c>
      <c r="D1224" t="s">
        <v>1379</v>
      </c>
      <c r="E1224" s="5">
        <v>401</v>
      </c>
      <c r="F1224" s="5">
        <v>353</v>
      </c>
    </row>
    <row r="1225" spans="1:6" x14ac:dyDescent="0.35">
      <c r="A1225">
        <v>2142</v>
      </c>
      <c r="B1225" t="s">
        <v>25</v>
      </c>
      <c r="C1225">
        <v>764</v>
      </c>
      <c r="D1225" t="s">
        <v>1380</v>
      </c>
      <c r="E1225" s="5">
        <v>519</v>
      </c>
      <c r="F1225" s="5">
        <v>472</v>
      </c>
    </row>
    <row r="1226" spans="1:6" x14ac:dyDescent="0.35">
      <c r="A1226">
        <v>2104</v>
      </c>
      <c r="B1226" t="s">
        <v>66</v>
      </c>
      <c r="C1226">
        <v>4399</v>
      </c>
      <c r="D1226" t="s">
        <v>1381</v>
      </c>
      <c r="E1226" s="5">
        <v>3849</v>
      </c>
      <c r="F1226" s="5">
        <v>4711</v>
      </c>
    </row>
    <row r="1227" spans="1:6" x14ac:dyDescent="0.35">
      <c r="A1227">
        <v>2104</v>
      </c>
      <c r="B1227" t="s">
        <v>66</v>
      </c>
      <c r="C1227">
        <v>681</v>
      </c>
      <c r="D1227" t="s">
        <v>1382</v>
      </c>
      <c r="E1227" s="5">
        <v>324</v>
      </c>
      <c r="F1227" s="5">
        <v>218</v>
      </c>
    </row>
    <row r="1228" spans="1:6" x14ac:dyDescent="0.35">
      <c r="A1228">
        <v>2104</v>
      </c>
      <c r="B1228" t="s">
        <v>66</v>
      </c>
      <c r="C1228">
        <v>683</v>
      </c>
      <c r="D1228" t="s">
        <v>1383</v>
      </c>
      <c r="E1228" s="5">
        <v>280</v>
      </c>
      <c r="F1228" s="5">
        <v>302</v>
      </c>
    </row>
    <row r="1229" spans="1:6" x14ac:dyDescent="0.35">
      <c r="A1229">
        <v>1944</v>
      </c>
      <c r="B1229" t="s">
        <v>109</v>
      </c>
      <c r="C1229">
        <v>158</v>
      </c>
      <c r="D1229" t="s">
        <v>1384</v>
      </c>
      <c r="E1229" s="5">
        <v>388</v>
      </c>
      <c r="F1229" s="5">
        <v>305</v>
      </c>
    </row>
    <row r="1230" spans="1:6" x14ac:dyDescent="0.35">
      <c r="A1230">
        <v>1944</v>
      </c>
      <c r="B1230" t="s">
        <v>109</v>
      </c>
      <c r="C1230">
        <v>5300</v>
      </c>
      <c r="D1230" t="s">
        <v>1385</v>
      </c>
      <c r="E1230" s="5">
        <v>24</v>
      </c>
      <c r="F1230" s="5">
        <v>25</v>
      </c>
    </row>
    <row r="1231" spans="1:6" x14ac:dyDescent="0.35">
      <c r="A1231">
        <v>1944</v>
      </c>
      <c r="B1231" t="s">
        <v>109</v>
      </c>
      <c r="C1231">
        <v>159</v>
      </c>
      <c r="D1231" t="s">
        <v>1386</v>
      </c>
      <c r="E1231" s="5">
        <v>484</v>
      </c>
      <c r="F1231" s="5">
        <v>416</v>
      </c>
    </row>
    <row r="1232" spans="1:6" x14ac:dyDescent="0.35">
      <c r="A1232">
        <v>1944</v>
      </c>
      <c r="B1232" t="s">
        <v>109</v>
      </c>
      <c r="C1232">
        <v>958</v>
      </c>
      <c r="D1232" t="s">
        <v>1387</v>
      </c>
      <c r="E1232" s="5">
        <v>214</v>
      </c>
      <c r="F1232" s="5">
        <v>216</v>
      </c>
    </row>
    <row r="1233" spans="1:6" x14ac:dyDescent="0.35">
      <c r="A1233">
        <v>1944</v>
      </c>
      <c r="B1233" t="s">
        <v>109</v>
      </c>
      <c r="C1233">
        <v>162</v>
      </c>
      <c r="D1233" t="s">
        <v>1388</v>
      </c>
      <c r="E1233" s="5">
        <v>710</v>
      </c>
      <c r="F1233" s="5">
        <v>636</v>
      </c>
    </row>
    <row r="1234" spans="1:6" x14ac:dyDescent="0.35">
      <c r="A1234">
        <v>1944</v>
      </c>
      <c r="B1234" t="s">
        <v>109</v>
      </c>
      <c r="C1234">
        <v>161</v>
      </c>
      <c r="D1234" t="s">
        <v>1389</v>
      </c>
      <c r="E1234" s="5">
        <v>330</v>
      </c>
      <c r="F1234" s="5">
        <v>320</v>
      </c>
    </row>
    <row r="1235" spans="1:6" x14ac:dyDescent="0.35">
      <c r="A1235">
        <v>1944</v>
      </c>
      <c r="B1235" t="s">
        <v>109</v>
      </c>
      <c r="C1235">
        <v>1944</v>
      </c>
      <c r="D1235" t="s">
        <v>109</v>
      </c>
      <c r="E1235" s="5">
        <v>2</v>
      </c>
      <c r="F1235" s="5">
        <v>1</v>
      </c>
    </row>
    <row r="1236" spans="1:6" x14ac:dyDescent="0.35">
      <c r="A1236">
        <v>1944</v>
      </c>
      <c r="B1236" t="s">
        <v>109</v>
      </c>
      <c r="C1236">
        <v>4221</v>
      </c>
      <c r="D1236" t="s">
        <v>1390</v>
      </c>
      <c r="E1236" s="5">
        <v>72</v>
      </c>
      <c r="F1236" s="5">
        <v>77</v>
      </c>
    </row>
    <row r="1237" spans="1:6" x14ac:dyDescent="0.35">
      <c r="A1237">
        <v>1944</v>
      </c>
      <c r="B1237" t="s">
        <v>109</v>
      </c>
      <c r="C1237">
        <v>160</v>
      </c>
      <c r="D1237" t="s">
        <v>1391</v>
      </c>
      <c r="E1237" s="5">
        <v>181</v>
      </c>
      <c r="F1237" s="5">
        <v>127</v>
      </c>
    </row>
    <row r="1238" spans="1:6" x14ac:dyDescent="0.35">
      <c r="A1238">
        <v>2103</v>
      </c>
      <c r="B1238" t="s">
        <v>91</v>
      </c>
      <c r="C1238">
        <v>676</v>
      </c>
      <c r="D1238" t="s">
        <v>1392</v>
      </c>
      <c r="E1238" s="5">
        <v>323</v>
      </c>
      <c r="F1238" s="5">
        <v>275</v>
      </c>
    </row>
    <row r="1239" spans="1:6" x14ac:dyDescent="0.35">
      <c r="A1239">
        <v>2103</v>
      </c>
      <c r="B1239" t="s">
        <v>91</v>
      </c>
      <c r="C1239">
        <v>2994</v>
      </c>
      <c r="D1239" t="s">
        <v>1393</v>
      </c>
      <c r="E1239" s="5">
        <v>49</v>
      </c>
      <c r="F1239" s="5">
        <v>37</v>
      </c>
    </row>
    <row r="1240" spans="1:6" x14ac:dyDescent="0.35">
      <c r="A1240">
        <v>2103</v>
      </c>
      <c r="B1240" t="s">
        <v>91</v>
      </c>
      <c r="C1240">
        <v>5061</v>
      </c>
      <c r="D1240" t="s">
        <v>1394</v>
      </c>
      <c r="E1240" s="5">
        <v>21</v>
      </c>
      <c r="F1240" s="11" t="s">
        <v>358</v>
      </c>
    </row>
    <row r="1241" spans="1:6" x14ac:dyDescent="0.35">
      <c r="A1241">
        <v>2103</v>
      </c>
      <c r="B1241" t="s">
        <v>91</v>
      </c>
      <c r="C1241">
        <v>678</v>
      </c>
      <c r="D1241" t="s">
        <v>1395</v>
      </c>
      <c r="E1241" s="5">
        <v>230</v>
      </c>
      <c r="F1241" s="5">
        <v>226</v>
      </c>
    </row>
    <row r="1242" spans="1:6" x14ac:dyDescent="0.35">
      <c r="A1242">
        <v>2103</v>
      </c>
      <c r="B1242" t="s">
        <v>91</v>
      </c>
      <c r="C1242">
        <v>677</v>
      </c>
      <c r="D1242" t="s">
        <v>1396</v>
      </c>
      <c r="E1242" s="5">
        <v>159</v>
      </c>
      <c r="F1242" s="5">
        <v>139</v>
      </c>
    </row>
    <row r="1243" spans="1:6" x14ac:dyDescent="0.35">
      <c r="A1243">
        <v>2103</v>
      </c>
      <c r="B1243" t="s">
        <v>91</v>
      </c>
      <c r="C1243">
        <v>5457</v>
      </c>
      <c r="D1243" t="s">
        <v>1397</v>
      </c>
      <c r="E1243" s="5">
        <v>81</v>
      </c>
      <c r="F1243" s="5">
        <v>2159</v>
      </c>
    </row>
    <row r="1244" spans="1:6" x14ac:dyDescent="0.35">
      <c r="A1244">
        <v>1935</v>
      </c>
      <c r="B1244" t="s">
        <v>122</v>
      </c>
      <c r="C1244">
        <v>153</v>
      </c>
      <c r="D1244" t="s">
        <v>839</v>
      </c>
      <c r="E1244" s="5">
        <v>285</v>
      </c>
      <c r="F1244" s="11" t="s">
        <v>358</v>
      </c>
    </row>
    <row r="1245" spans="1:6" x14ac:dyDescent="0.35">
      <c r="A1245">
        <v>1935</v>
      </c>
      <c r="B1245" t="s">
        <v>122</v>
      </c>
      <c r="C1245">
        <v>152</v>
      </c>
      <c r="D1245" t="s">
        <v>1398</v>
      </c>
      <c r="E1245" s="5">
        <v>435</v>
      </c>
      <c r="F1245" s="5">
        <v>637</v>
      </c>
    </row>
    <row r="1246" spans="1:6" x14ac:dyDescent="0.35">
      <c r="A1246">
        <v>1935</v>
      </c>
      <c r="B1246" t="s">
        <v>122</v>
      </c>
      <c r="C1246">
        <v>154</v>
      </c>
      <c r="D1246" t="s">
        <v>1399</v>
      </c>
      <c r="E1246" s="5">
        <v>462</v>
      </c>
      <c r="F1246" s="5">
        <v>469</v>
      </c>
    </row>
    <row r="1247" spans="1:6" x14ac:dyDescent="0.35">
      <c r="A1247">
        <v>1935</v>
      </c>
      <c r="B1247" t="s">
        <v>122</v>
      </c>
      <c r="C1247">
        <v>150</v>
      </c>
      <c r="D1247" t="s">
        <v>1400</v>
      </c>
      <c r="E1247" s="5">
        <v>393</v>
      </c>
      <c r="F1247" s="5">
        <v>360</v>
      </c>
    </row>
    <row r="1248" spans="1:6" x14ac:dyDescent="0.35">
      <c r="A1248">
        <v>1935</v>
      </c>
      <c r="B1248" t="s">
        <v>122</v>
      </c>
      <c r="C1248">
        <v>1935</v>
      </c>
      <c r="D1248" t="s">
        <v>122</v>
      </c>
      <c r="E1248" s="11" t="s">
        <v>298</v>
      </c>
      <c r="F1248" s="5">
        <v>4</v>
      </c>
    </row>
    <row r="1249" spans="1:6" x14ac:dyDescent="0.35">
      <c r="A1249">
        <v>1935</v>
      </c>
      <c r="B1249" t="s">
        <v>122</v>
      </c>
      <c r="C1249">
        <v>5385</v>
      </c>
      <c r="D1249" t="s">
        <v>1401</v>
      </c>
      <c r="E1249" s="5">
        <v>43</v>
      </c>
      <c r="F1249" s="5">
        <v>43</v>
      </c>
    </row>
    <row r="1250" spans="1:6" x14ac:dyDescent="0.35">
      <c r="A1250">
        <v>2257</v>
      </c>
      <c r="B1250" t="s">
        <v>149</v>
      </c>
      <c r="C1250">
        <v>1235</v>
      </c>
      <c r="D1250" t="s">
        <v>1402</v>
      </c>
      <c r="E1250" s="5">
        <v>467</v>
      </c>
      <c r="F1250" s="5">
        <v>455</v>
      </c>
    </row>
    <row r="1251" spans="1:6" x14ac:dyDescent="0.35">
      <c r="A1251">
        <v>2257</v>
      </c>
      <c r="B1251" t="s">
        <v>149</v>
      </c>
      <c r="C1251">
        <v>4833</v>
      </c>
      <c r="D1251" t="s">
        <v>1403</v>
      </c>
      <c r="E1251" s="5">
        <v>125</v>
      </c>
      <c r="F1251" s="5">
        <v>189</v>
      </c>
    </row>
    <row r="1252" spans="1:6" x14ac:dyDescent="0.35">
      <c r="A1252">
        <v>2257</v>
      </c>
      <c r="B1252" t="s">
        <v>149</v>
      </c>
      <c r="C1252">
        <v>1237</v>
      </c>
      <c r="D1252" t="s">
        <v>1404</v>
      </c>
      <c r="E1252" s="5">
        <v>220</v>
      </c>
      <c r="F1252" s="5">
        <v>202</v>
      </c>
    </row>
    <row r="1253" spans="1:6" x14ac:dyDescent="0.35">
      <c r="A1253">
        <v>2257</v>
      </c>
      <c r="B1253" t="s">
        <v>149</v>
      </c>
      <c r="C1253">
        <v>2728</v>
      </c>
      <c r="D1253" t="s">
        <v>1405</v>
      </c>
      <c r="E1253" s="5">
        <v>87</v>
      </c>
      <c r="F1253" s="5">
        <v>71</v>
      </c>
    </row>
    <row r="1254" spans="1:6" x14ac:dyDescent="0.35">
      <c r="A1254">
        <v>2195</v>
      </c>
      <c r="B1254" t="s">
        <v>211</v>
      </c>
      <c r="C1254">
        <v>1010</v>
      </c>
      <c r="D1254" t="s">
        <v>1406</v>
      </c>
      <c r="E1254" s="5">
        <v>267</v>
      </c>
      <c r="F1254" s="5">
        <v>230</v>
      </c>
    </row>
    <row r="1255" spans="1:6" x14ac:dyDescent="0.35">
      <c r="A1255">
        <v>2244</v>
      </c>
      <c r="B1255" t="s">
        <v>69</v>
      </c>
      <c r="C1255">
        <v>1334</v>
      </c>
      <c r="D1255" t="s">
        <v>1407</v>
      </c>
      <c r="E1255" s="5">
        <v>535</v>
      </c>
      <c r="F1255" s="5">
        <v>355</v>
      </c>
    </row>
    <row r="1256" spans="1:6" x14ac:dyDescent="0.35">
      <c r="A1256">
        <v>2244</v>
      </c>
      <c r="B1256" t="s">
        <v>69</v>
      </c>
      <c r="C1256">
        <v>1191</v>
      </c>
      <c r="D1256" t="s">
        <v>1408</v>
      </c>
      <c r="E1256" s="5">
        <v>458</v>
      </c>
      <c r="F1256" s="5">
        <v>422</v>
      </c>
    </row>
    <row r="1257" spans="1:6" x14ac:dyDescent="0.35">
      <c r="A1257">
        <v>2244</v>
      </c>
      <c r="B1257" t="s">
        <v>69</v>
      </c>
      <c r="C1257">
        <v>4731</v>
      </c>
      <c r="D1257" t="s">
        <v>1409</v>
      </c>
      <c r="E1257" s="5">
        <v>536</v>
      </c>
      <c r="F1257" s="11" t="s">
        <v>358</v>
      </c>
    </row>
    <row r="1258" spans="1:6" x14ac:dyDescent="0.35">
      <c r="A1258">
        <v>2244</v>
      </c>
      <c r="B1258" t="s">
        <v>69</v>
      </c>
      <c r="C1258">
        <v>3222</v>
      </c>
      <c r="D1258" t="s">
        <v>1410</v>
      </c>
      <c r="E1258" s="5">
        <v>544</v>
      </c>
      <c r="F1258" s="5">
        <v>405</v>
      </c>
    </row>
    <row r="1259" spans="1:6" x14ac:dyDescent="0.35">
      <c r="A1259">
        <v>2244</v>
      </c>
      <c r="B1259" t="s">
        <v>69</v>
      </c>
      <c r="C1259">
        <v>4730</v>
      </c>
      <c r="D1259" t="s">
        <v>1411</v>
      </c>
      <c r="E1259" s="5">
        <v>588</v>
      </c>
      <c r="F1259" s="5">
        <v>619</v>
      </c>
    </row>
    <row r="1260" spans="1:6" x14ac:dyDescent="0.35">
      <c r="A1260">
        <v>2244</v>
      </c>
      <c r="B1260" t="s">
        <v>69</v>
      </c>
      <c r="C1260">
        <v>4220</v>
      </c>
      <c r="D1260" t="s">
        <v>1412</v>
      </c>
      <c r="E1260" s="5">
        <v>223</v>
      </c>
      <c r="F1260" s="5">
        <v>212</v>
      </c>
    </row>
    <row r="1261" spans="1:6" x14ac:dyDescent="0.35">
      <c r="A1261">
        <v>2244</v>
      </c>
      <c r="B1261" t="s">
        <v>69</v>
      </c>
      <c r="C1261">
        <v>1193</v>
      </c>
      <c r="D1261" t="s">
        <v>1413</v>
      </c>
      <c r="E1261" s="5">
        <v>1631</v>
      </c>
      <c r="F1261" s="5">
        <v>1619</v>
      </c>
    </row>
    <row r="1262" spans="1:6" x14ac:dyDescent="0.35">
      <c r="A1262">
        <v>2244</v>
      </c>
      <c r="B1262" t="s">
        <v>69</v>
      </c>
      <c r="C1262">
        <v>1192</v>
      </c>
      <c r="D1262" t="s">
        <v>1414</v>
      </c>
      <c r="E1262" s="5">
        <v>740</v>
      </c>
      <c r="F1262" s="5">
        <v>1209</v>
      </c>
    </row>
    <row r="1263" spans="1:6" x14ac:dyDescent="0.35">
      <c r="A1263">
        <v>2244</v>
      </c>
      <c r="B1263" t="s">
        <v>69</v>
      </c>
      <c r="C1263">
        <v>2244</v>
      </c>
      <c r="D1263" t="s">
        <v>69</v>
      </c>
      <c r="E1263" s="5">
        <v>4</v>
      </c>
      <c r="F1263" s="11">
        <v>1</v>
      </c>
    </row>
    <row r="1264" spans="1:6" x14ac:dyDescent="0.35">
      <c r="A1264">
        <v>2138</v>
      </c>
      <c r="B1264" t="s">
        <v>81</v>
      </c>
      <c r="C1264">
        <v>784</v>
      </c>
      <c r="D1264" t="s">
        <v>1415</v>
      </c>
      <c r="E1264" s="5">
        <v>135</v>
      </c>
      <c r="F1264" s="5">
        <v>136</v>
      </c>
    </row>
    <row r="1265" spans="1:6" x14ac:dyDescent="0.35">
      <c r="A1265">
        <v>2138</v>
      </c>
      <c r="B1265" t="s">
        <v>81</v>
      </c>
      <c r="C1265">
        <v>119</v>
      </c>
      <c r="D1265" t="s">
        <v>1416</v>
      </c>
      <c r="E1265" s="5">
        <v>294</v>
      </c>
      <c r="F1265" s="5">
        <v>252</v>
      </c>
    </row>
    <row r="1266" spans="1:6" x14ac:dyDescent="0.35">
      <c r="A1266">
        <v>2138</v>
      </c>
      <c r="B1266" t="s">
        <v>81</v>
      </c>
      <c r="C1266">
        <v>807</v>
      </c>
      <c r="D1266" t="s">
        <v>1417</v>
      </c>
      <c r="E1266" s="5">
        <v>184</v>
      </c>
      <c r="F1266" s="5">
        <v>132</v>
      </c>
    </row>
    <row r="1267" spans="1:6" x14ac:dyDescent="0.35">
      <c r="A1267">
        <v>2138</v>
      </c>
      <c r="B1267" t="s">
        <v>81</v>
      </c>
      <c r="C1267">
        <v>718</v>
      </c>
      <c r="D1267" t="s">
        <v>1418</v>
      </c>
      <c r="E1267" s="5">
        <v>86</v>
      </c>
      <c r="F1267" s="5">
        <v>72</v>
      </c>
    </row>
    <row r="1268" spans="1:6" x14ac:dyDescent="0.35">
      <c r="A1268">
        <v>2138</v>
      </c>
      <c r="B1268" t="s">
        <v>81</v>
      </c>
      <c r="C1268">
        <v>714</v>
      </c>
      <c r="D1268" t="s">
        <v>1419</v>
      </c>
      <c r="E1268" s="5">
        <v>343</v>
      </c>
      <c r="F1268" s="5">
        <v>289</v>
      </c>
    </row>
    <row r="1269" spans="1:6" x14ac:dyDescent="0.35">
      <c r="A1269">
        <v>2138</v>
      </c>
      <c r="B1269" t="s">
        <v>81</v>
      </c>
      <c r="C1269">
        <v>780</v>
      </c>
      <c r="D1269" t="s">
        <v>1420</v>
      </c>
      <c r="E1269" s="5">
        <v>72</v>
      </c>
      <c r="F1269" s="5">
        <v>60</v>
      </c>
    </row>
    <row r="1270" spans="1:6" x14ac:dyDescent="0.35">
      <c r="A1270">
        <v>2138</v>
      </c>
      <c r="B1270" t="s">
        <v>81</v>
      </c>
      <c r="C1270">
        <v>716</v>
      </c>
      <c r="D1270" t="s">
        <v>1421</v>
      </c>
      <c r="E1270" s="5">
        <v>416</v>
      </c>
      <c r="F1270" s="5">
        <v>355</v>
      </c>
    </row>
    <row r="1271" spans="1:6" x14ac:dyDescent="0.35">
      <c r="A1271">
        <v>2138</v>
      </c>
      <c r="B1271" t="s">
        <v>81</v>
      </c>
      <c r="C1271">
        <v>785</v>
      </c>
      <c r="D1271" t="s">
        <v>1422</v>
      </c>
      <c r="E1271" s="5">
        <v>167</v>
      </c>
      <c r="F1271" s="5">
        <v>141</v>
      </c>
    </row>
    <row r="1272" spans="1:6" x14ac:dyDescent="0.35">
      <c r="A1272">
        <v>2138</v>
      </c>
      <c r="B1272" t="s">
        <v>81</v>
      </c>
      <c r="C1272">
        <v>795</v>
      </c>
      <c r="D1272" t="s">
        <v>1423</v>
      </c>
      <c r="E1272" s="5">
        <v>141</v>
      </c>
      <c r="F1272" s="5">
        <v>128</v>
      </c>
    </row>
    <row r="1273" spans="1:6" x14ac:dyDescent="0.35">
      <c r="A1273">
        <v>2138</v>
      </c>
      <c r="B1273" t="s">
        <v>81</v>
      </c>
      <c r="C1273">
        <v>812</v>
      </c>
      <c r="D1273" t="s">
        <v>1424</v>
      </c>
      <c r="E1273" s="5">
        <v>1300</v>
      </c>
      <c r="F1273" s="5">
        <v>1266</v>
      </c>
    </row>
    <row r="1274" spans="1:6" x14ac:dyDescent="0.35">
      <c r="A1274">
        <v>2138</v>
      </c>
      <c r="B1274" t="s">
        <v>81</v>
      </c>
      <c r="C1274">
        <v>715</v>
      </c>
      <c r="D1274" t="s">
        <v>1425</v>
      </c>
      <c r="E1274" s="5">
        <v>496</v>
      </c>
      <c r="F1274" s="5">
        <v>485</v>
      </c>
    </row>
    <row r="1275" spans="1:6" x14ac:dyDescent="0.35">
      <c r="A1275">
        <v>2138</v>
      </c>
      <c r="B1275" t="s">
        <v>81</v>
      </c>
      <c r="C1275">
        <v>4746</v>
      </c>
      <c r="D1275" t="s">
        <v>1426</v>
      </c>
      <c r="E1275" s="5">
        <v>126</v>
      </c>
      <c r="F1275" s="5">
        <v>124</v>
      </c>
    </row>
    <row r="1276" spans="1:6" x14ac:dyDescent="0.35">
      <c r="A1276">
        <v>2138</v>
      </c>
      <c r="B1276" t="s">
        <v>81</v>
      </c>
      <c r="C1276">
        <v>777</v>
      </c>
      <c r="D1276" t="s">
        <v>1427</v>
      </c>
      <c r="E1276" s="5">
        <v>214</v>
      </c>
      <c r="F1276" s="5">
        <v>176</v>
      </c>
    </row>
    <row r="1277" spans="1:6" x14ac:dyDescent="0.35">
      <c r="A1277">
        <v>1978</v>
      </c>
      <c r="B1277" t="s">
        <v>142</v>
      </c>
      <c r="C1277">
        <v>264</v>
      </c>
      <c r="D1277" t="s">
        <v>1428</v>
      </c>
      <c r="E1277" s="5">
        <v>350</v>
      </c>
      <c r="F1277" s="5">
        <v>323</v>
      </c>
    </row>
    <row r="1278" spans="1:6" x14ac:dyDescent="0.35">
      <c r="A1278">
        <v>1978</v>
      </c>
      <c r="B1278" t="s">
        <v>142</v>
      </c>
      <c r="C1278">
        <v>1294</v>
      </c>
      <c r="D1278" t="s">
        <v>1429</v>
      </c>
      <c r="E1278" s="5">
        <v>434</v>
      </c>
      <c r="F1278" s="5">
        <v>394</v>
      </c>
    </row>
    <row r="1279" spans="1:6" x14ac:dyDescent="0.35">
      <c r="A1279">
        <v>1978</v>
      </c>
      <c r="B1279" t="s">
        <v>142</v>
      </c>
      <c r="C1279">
        <v>1293</v>
      </c>
      <c r="D1279" t="s">
        <v>1430</v>
      </c>
      <c r="E1279" s="5">
        <v>331</v>
      </c>
      <c r="F1279" s="5">
        <v>359</v>
      </c>
    </row>
    <row r="1280" spans="1:6" x14ac:dyDescent="0.35">
      <c r="A1280">
        <v>2096</v>
      </c>
      <c r="B1280" t="s">
        <v>136</v>
      </c>
      <c r="C1280">
        <v>609</v>
      </c>
      <c r="D1280" t="s">
        <v>1431</v>
      </c>
      <c r="E1280" s="5">
        <v>592</v>
      </c>
      <c r="F1280" s="5">
        <v>502</v>
      </c>
    </row>
    <row r="1281" spans="1:6" x14ac:dyDescent="0.35">
      <c r="A1281">
        <v>2096</v>
      </c>
      <c r="B1281" t="s">
        <v>136</v>
      </c>
      <c r="C1281">
        <v>610</v>
      </c>
      <c r="D1281" t="s">
        <v>1432</v>
      </c>
      <c r="E1281" s="5">
        <v>390</v>
      </c>
      <c r="F1281" s="5">
        <v>393</v>
      </c>
    </row>
    <row r="1282" spans="1:6" x14ac:dyDescent="0.35">
      <c r="A1282">
        <v>2096</v>
      </c>
      <c r="B1282" t="s">
        <v>136</v>
      </c>
      <c r="C1282">
        <v>608</v>
      </c>
      <c r="D1282" t="s">
        <v>1433</v>
      </c>
      <c r="E1282" s="5">
        <v>374</v>
      </c>
      <c r="F1282" s="5">
        <v>327</v>
      </c>
    </row>
    <row r="1283" spans="1:6" x14ac:dyDescent="0.35">
      <c r="A1283">
        <v>2022</v>
      </c>
      <c r="B1283" t="s">
        <v>252</v>
      </c>
      <c r="C1283">
        <v>357</v>
      </c>
      <c r="D1283" t="s">
        <v>1434</v>
      </c>
      <c r="E1283" s="5">
        <v>15</v>
      </c>
      <c r="F1283" s="5">
        <v>16</v>
      </c>
    </row>
    <row r="1284" spans="1:6" x14ac:dyDescent="0.35">
      <c r="A1284">
        <v>2087</v>
      </c>
      <c r="B1284" t="s">
        <v>97</v>
      </c>
      <c r="C1284">
        <v>4555</v>
      </c>
      <c r="D1284" t="s">
        <v>1435</v>
      </c>
      <c r="E1284" s="5">
        <v>191</v>
      </c>
      <c r="F1284" s="5">
        <v>292</v>
      </c>
    </row>
    <row r="1285" spans="1:6" x14ac:dyDescent="0.35">
      <c r="A1285">
        <v>2087</v>
      </c>
      <c r="B1285" t="s">
        <v>97</v>
      </c>
      <c r="C1285">
        <v>1791</v>
      </c>
      <c r="D1285" t="s">
        <v>1436</v>
      </c>
      <c r="E1285" s="5">
        <v>73</v>
      </c>
      <c r="F1285" s="5">
        <v>64</v>
      </c>
    </row>
    <row r="1286" spans="1:6" x14ac:dyDescent="0.35">
      <c r="A1286">
        <v>2087</v>
      </c>
      <c r="B1286" t="s">
        <v>97</v>
      </c>
      <c r="C1286">
        <v>573</v>
      </c>
      <c r="D1286" t="s">
        <v>1437</v>
      </c>
      <c r="E1286" s="5">
        <v>478</v>
      </c>
      <c r="F1286" s="5">
        <v>436</v>
      </c>
    </row>
    <row r="1287" spans="1:6" x14ac:dyDescent="0.35">
      <c r="A1287">
        <v>2087</v>
      </c>
      <c r="B1287" t="s">
        <v>97</v>
      </c>
      <c r="C1287">
        <v>4717</v>
      </c>
      <c r="D1287" t="s">
        <v>411</v>
      </c>
      <c r="E1287" s="5">
        <v>5</v>
      </c>
      <c r="F1287" s="11" t="s">
        <v>298</v>
      </c>
    </row>
    <row r="1288" spans="1:6" x14ac:dyDescent="0.35">
      <c r="A1288">
        <v>2087</v>
      </c>
      <c r="B1288" t="s">
        <v>97</v>
      </c>
      <c r="C1288">
        <v>2418</v>
      </c>
      <c r="D1288" t="s">
        <v>1438</v>
      </c>
      <c r="E1288" s="5">
        <v>5</v>
      </c>
      <c r="F1288" s="5">
        <v>6</v>
      </c>
    </row>
    <row r="1289" spans="1:6" x14ac:dyDescent="0.35">
      <c r="A1289">
        <v>2087</v>
      </c>
      <c r="B1289" t="s">
        <v>97</v>
      </c>
      <c r="C1289">
        <v>4395</v>
      </c>
      <c r="D1289" t="s">
        <v>1439</v>
      </c>
      <c r="E1289" s="5">
        <v>45</v>
      </c>
      <c r="F1289" s="5">
        <v>47</v>
      </c>
    </row>
    <row r="1290" spans="1:6" x14ac:dyDescent="0.35">
      <c r="A1290">
        <v>2087</v>
      </c>
      <c r="B1290" t="s">
        <v>97</v>
      </c>
      <c r="C1290">
        <v>580</v>
      </c>
      <c r="D1290" t="s">
        <v>1440</v>
      </c>
      <c r="E1290" s="5">
        <v>766</v>
      </c>
      <c r="F1290" s="5">
        <v>756</v>
      </c>
    </row>
    <row r="1291" spans="1:6" x14ac:dyDescent="0.35">
      <c r="A1291">
        <v>2087</v>
      </c>
      <c r="B1291" t="s">
        <v>97</v>
      </c>
      <c r="C1291">
        <v>574</v>
      </c>
      <c r="D1291" t="s">
        <v>1441</v>
      </c>
      <c r="E1291" s="5">
        <v>71</v>
      </c>
      <c r="F1291" s="5">
        <v>65</v>
      </c>
    </row>
    <row r="1292" spans="1:6" x14ac:dyDescent="0.35">
      <c r="A1292">
        <v>2087</v>
      </c>
      <c r="B1292" t="s">
        <v>97</v>
      </c>
      <c r="C1292">
        <v>576</v>
      </c>
      <c r="D1292" t="s">
        <v>1442</v>
      </c>
      <c r="E1292" s="5">
        <v>495</v>
      </c>
      <c r="F1292" s="5">
        <v>435</v>
      </c>
    </row>
    <row r="1293" spans="1:6" x14ac:dyDescent="0.35">
      <c r="A1293">
        <v>2087</v>
      </c>
      <c r="B1293" t="s">
        <v>97</v>
      </c>
      <c r="C1293">
        <v>579</v>
      </c>
      <c r="D1293" t="s">
        <v>1073</v>
      </c>
      <c r="E1293" s="5">
        <v>587</v>
      </c>
      <c r="F1293" s="5">
        <v>495</v>
      </c>
    </row>
    <row r="1294" spans="1:6" x14ac:dyDescent="0.35">
      <c r="A1294">
        <v>2087</v>
      </c>
      <c r="B1294" t="s">
        <v>97</v>
      </c>
      <c r="C1294">
        <v>578</v>
      </c>
      <c r="D1294" t="s">
        <v>1443</v>
      </c>
      <c r="E1294" s="5">
        <v>88</v>
      </c>
      <c r="F1294" s="5">
        <v>90</v>
      </c>
    </row>
    <row r="1295" spans="1:6" x14ac:dyDescent="0.35">
      <c r="A1295">
        <v>1994</v>
      </c>
      <c r="B1295" t="s">
        <v>128</v>
      </c>
      <c r="C1295">
        <v>289</v>
      </c>
      <c r="D1295" t="s">
        <v>1444</v>
      </c>
      <c r="E1295" s="5">
        <v>206</v>
      </c>
      <c r="F1295" s="5">
        <v>152</v>
      </c>
    </row>
    <row r="1296" spans="1:6" x14ac:dyDescent="0.35">
      <c r="A1296">
        <v>1994</v>
      </c>
      <c r="B1296" t="s">
        <v>128</v>
      </c>
      <c r="C1296">
        <v>291</v>
      </c>
      <c r="D1296" t="s">
        <v>1445</v>
      </c>
      <c r="E1296" s="5">
        <v>310</v>
      </c>
      <c r="F1296" s="5">
        <v>308</v>
      </c>
    </row>
    <row r="1297" spans="1:6" x14ac:dyDescent="0.35">
      <c r="A1297">
        <v>1994</v>
      </c>
      <c r="B1297" t="s">
        <v>128</v>
      </c>
      <c r="C1297">
        <v>290</v>
      </c>
      <c r="D1297" t="s">
        <v>1446</v>
      </c>
      <c r="E1297" s="5">
        <v>297</v>
      </c>
      <c r="F1297" s="5">
        <v>259</v>
      </c>
    </row>
    <row r="1298" spans="1:6" x14ac:dyDescent="0.35">
      <c r="A1298">
        <v>1994</v>
      </c>
      <c r="B1298" t="s">
        <v>128</v>
      </c>
      <c r="C1298">
        <v>293</v>
      </c>
      <c r="D1298" t="s">
        <v>1447</v>
      </c>
      <c r="E1298" s="5">
        <v>399</v>
      </c>
      <c r="F1298" s="5">
        <v>390</v>
      </c>
    </row>
    <row r="1299" spans="1:6" x14ac:dyDescent="0.35">
      <c r="A1299">
        <v>1994</v>
      </c>
      <c r="B1299" t="s">
        <v>128</v>
      </c>
      <c r="C1299">
        <v>292</v>
      </c>
      <c r="D1299" t="s">
        <v>1448</v>
      </c>
      <c r="E1299" s="5">
        <v>309</v>
      </c>
      <c r="F1299" s="5">
        <v>273</v>
      </c>
    </row>
    <row r="1300" spans="1:6" x14ac:dyDescent="0.35">
      <c r="A1300">
        <v>1994</v>
      </c>
      <c r="B1300" t="s">
        <v>128</v>
      </c>
      <c r="C1300">
        <v>5200</v>
      </c>
      <c r="D1300" t="s">
        <v>483</v>
      </c>
      <c r="E1300" s="11" t="s">
        <v>298</v>
      </c>
      <c r="F1300" s="5">
        <v>1</v>
      </c>
    </row>
    <row r="1301" spans="1:6" x14ac:dyDescent="0.35">
      <c r="A1301">
        <v>2225</v>
      </c>
      <c r="B1301" t="s">
        <v>207</v>
      </c>
      <c r="C1301">
        <v>1108</v>
      </c>
      <c r="D1301" t="s">
        <v>1449</v>
      </c>
      <c r="E1301" s="5">
        <v>120</v>
      </c>
      <c r="F1301" s="5">
        <v>119</v>
      </c>
    </row>
    <row r="1302" spans="1:6" x14ac:dyDescent="0.35">
      <c r="A1302">
        <v>2225</v>
      </c>
      <c r="B1302" t="s">
        <v>207</v>
      </c>
      <c r="C1302">
        <v>1109</v>
      </c>
      <c r="D1302" t="s">
        <v>1450</v>
      </c>
      <c r="E1302" s="5">
        <v>106</v>
      </c>
      <c r="F1302" s="5">
        <v>118</v>
      </c>
    </row>
    <row r="1303" spans="1:6" x14ac:dyDescent="0.35">
      <c r="A1303">
        <v>2025</v>
      </c>
      <c r="B1303" t="s">
        <v>238</v>
      </c>
      <c r="C1303">
        <v>2434</v>
      </c>
      <c r="D1303" t="s">
        <v>1451</v>
      </c>
      <c r="E1303" s="5">
        <v>18</v>
      </c>
      <c r="F1303" s="5">
        <v>11</v>
      </c>
    </row>
    <row r="1304" spans="1:6" x14ac:dyDescent="0.35">
      <c r="A1304">
        <v>2025</v>
      </c>
      <c r="B1304" t="s">
        <v>238</v>
      </c>
      <c r="C1304">
        <v>1275</v>
      </c>
      <c r="D1304" t="s">
        <v>1452</v>
      </c>
      <c r="E1304" s="5">
        <v>5</v>
      </c>
      <c r="F1304" s="5">
        <v>16</v>
      </c>
    </row>
    <row r="1305" spans="1:6" x14ac:dyDescent="0.35">
      <c r="A1305">
        <v>2025</v>
      </c>
      <c r="B1305" t="s">
        <v>238</v>
      </c>
      <c r="C1305">
        <v>3653</v>
      </c>
      <c r="D1305" t="s">
        <v>1453</v>
      </c>
      <c r="E1305" s="5">
        <v>11</v>
      </c>
      <c r="F1305" s="5">
        <v>9</v>
      </c>
    </row>
    <row r="1306" spans="1:6" x14ac:dyDescent="0.35">
      <c r="A1306">
        <v>2025</v>
      </c>
      <c r="B1306" t="s">
        <v>238</v>
      </c>
      <c r="C1306">
        <v>3150</v>
      </c>
      <c r="D1306" t="s">
        <v>1454</v>
      </c>
      <c r="E1306" s="11" t="s">
        <v>298</v>
      </c>
      <c r="F1306" s="5">
        <v>4</v>
      </c>
    </row>
    <row r="1307" spans="1:6" x14ac:dyDescent="0.35">
      <c r="A1307">
        <v>2025</v>
      </c>
      <c r="B1307" t="s">
        <v>238</v>
      </c>
      <c r="C1307">
        <v>1782</v>
      </c>
      <c r="D1307" t="s">
        <v>1455</v>
      </c>
      <c r="E1307" s="5">
        <v>9</v>
      </c>
      <c r="F1307" s="5">
        <v>4</v>
      </c>
    </row>
    <row r="1308" spans="1:6" x14ac:dyDescent="0.35">
      <c r="A1308">
        <v>2025</v>
      </c>
      <c r="B1308" t="s">
        <v>238</v>
      </c>
      <c r="C1308">
        <v>2025</v>
      </c>
      <c r="D1308" t="s">
        <v>238</v>
      </c>
      <c r="E1308" s="5">
        <v>41</v>
      </c>
      <c r="F1308" s="5">
        <v>34</v>
      </c>
    </row>
    <row r="1309" spans="1:6" x14ac:dyDescent="0.35">
      <c r="A1309">
        <v>2247</v>
      </c>
      <c r="B1309" t="s">
        <v>243</v>
      </c>
      <c r="C1309">
        <v>3403</v>
      </c>
      <c r="D1309" t="s">
        <v>1456</v>
      </c>
      <c r="E1309" s="5">
        <v>64</v>
      </c>
      <c r="F1309" s="5">
        <v>49</v>
      </c>
    </row>
    <row r="1310" spans="1:6" x14ac:dyDescent="0.35">
      <c r="A1310">
        <v>2083</v>
      </c>
      <c r="B1310" t="s">
        <v>40</v>
      </c>
      <c r="C1310">
        <v>4440</v>
      </c>
      <c r="D1310" t="s">
        <v>1457</v>
      </c>
      <c r="E1310" s="5">
        <v>221</v>
      </c>
      <c r="F1310" s="5">
        <v>201</v>
      </c>
    </row>
    <row r="1311" spans="1:6" x14ac:dyDescent="0.35">
      <c r="A1311">
        <v>2083</v>
      </c>
      <c r="B1311" t="s">
        <v>40</v>
      </c>
      <c r="C1311">
        <v>1353</v>
      </c>
      <c r="D1311" t="s">
        <v>1458</v>
      </c>
      <c r="E1311" s="5">
        <v>596</v>
      </c>
      <c r="F1311" s="5">
        <v>549</v>
      </c>
    </row>
    <row r="1312" spans="1:6" x14ac:dyDescent="0.35">
      <c r="A1312">
        <v>2083</v>
      </c>
      <c r="B1312" t="s">
        <v>40</v>
      </c>
      <c r="C1312">
        <v>4717</v>
      </c>
      <c r="D1312" t="s">
        <v>411</v>
      </c>
      <c r="E1312" s="5">
        <v>18</v>
      </c>
      <c r="F1312" s="5">
        <v>17</v>
      </c>
    </row>
    <row r="1313" spans="1:6" x14ac:dyDescent="0.35">
      <c r="A1313">
        <v>2083</v>
      </c>
      <c r="B1313" t="s">
        <v>40</v>
      </c>
      <c r="C1313">
        <v>542</v>
      </c>
      <c r="D1313" t="s">
        <v>1459</v>
      </c>
      <c r="E1313" s="5">
        <v>515</v>
      </c>
      <c r="F1313" s="5">
        <v>450</v>
      </c>
    </row>
    <row r="1314" spans="1:6" x14ac:dyDescent="0.35">
      <c r="A1314">
        <v>2083</v>
      </c>
      <c r="B1314" t="s">
        <v>40</v>
      </c>
      <c r="C1314">
        <v>544</v>
      </c>
      <c r="D1314" t="s">
        <v>1392</v>
      </c>
      <c r="E1314" s="5">
        <v>379</v>
      </c>
      <c r="F1314" s="5">
        <v>236</v>
      </c>
    </row>
    <row r="1315" spans="1:6" x14ac:dyDescent="0.35">
      <c r="A1315">
        <v>2083</v>
      </c>
      <c r="B1315" t="s">
        <v>40</v>
      </c>
      <c r="C1315">
        <v>545</v>
      </c>
      <c r="D1315" t="s">
        <v>1460</v>
      </c>
      <c r="E1315" s="5">
        <v>359</v>
      </c>
      <c r="F1315" s="5">
        <v>240</v>
      </c>
    </row>
    <row r="1316" spans="1:6" x14ac:dyDescent="0.35">
      <c r="A1316">
        <v>2083</v>
      </c>
      <c r="B1316" t="s">
        <v>40</v>
      </c>
      <c r="C1316">
        <v>546</v>
      </c>
      <c r="D1316" t="s">
        <v>1461</v>
      </c>
      <c r="E1316" s="5">
        <v>358</v>
      </c>
      <c r="F1316" s="5">
        <v>263</v>
      </c>
    </row>
    <row r="1317" spans="1:6" x14ac:dyDescent="0.35">
      <c r="A1317">
        <v>2083</v>
      </c>
      <c r="B1317" t="s">
        <v>40</v>
      </c>
      <c r="C1317">
        <v>1354</v>
      </c>
      <c r="D1317" t="s">
        <v>1462</v>
      </c>
      <c r="E1317" s="5">
        <v>85</v>
      </c>
      <c r="F1317" s="5">
        <v>62</v>
      </c>
    </row>
    <row r="1318" spans="1:6" x14ac:dyDescent="0.35">
      <c r="A1318">
        <v>2083</v>
      </c>
      <c r="B1318" t="s">
        <v>40</v>
      </c>
      <c r="C1318">
        <v>548</v>
      </c>
      <c r="D1318" t="s">
        <v>1463</v>
      </c>
      <c r="E1318" s="5">
        <v>408</v>
      </c>
      <c r="F1318" s="5">
        <v>272</v>
      </c>
    </row>
    <row r="1319" spans="1:6" x14ac:dyDescent="0.35">
      <c r="A1319">
        <v>2083</v>
      </c>
      <c r="B1319" t="s">
        <v>40</v>
      </c>
      <c r="C1319">
        <v>549</v>
      </c>
      <c r="D1319" t="s">
        <v>1464</v>
      </c>
      <c r="E1319" s="5">
        <v>688</v>
      </c>
      <c r="F1319" s="5">
        <v>624</v>
      </c>
    </row>
    <row r="1320" spans="1:6" x14ac:dyDescent="0.35">
      <c r="A1320">
        <v>2083</v>
      </c>
      <c r="B1320" t="s">
        <v>40</v>
      </c>
      <c r="C1320">
        <v>1792</v>
      </c>
      <c r="D1320" t="s">
        <v>416</v>
      </c>
      <c r="E1320" s="5">
        <v>20</v>
      </c>
      <c r="F1320" s="5">
        <v>21</v>
      </c>
    </row>
    <row r="1321" spans="1:6" x14ac:dyDescent="0.35">
      <c r="A1321">
        <v>2083</v>
      </c>
      <c r="B1321" t="s">
        <v>40</v>
      </c>
      <c r="C1321">
        <v>3545</v>
      </c>
      <c r="D1321" t="s">
        <v>418</v>
      </c>
      <c r="E1321" s="5">
        <v>3</v>
      </c>
      <c r="F1321" s="5">
        <v>3</v>
      </c>
    </row>
    <row r="1322" spans="1:6" x14ac:dyDescent="0.35">
      <c r="A1322">
        <v>2083</v>
      </c>
      <c r="B1322" t="s">
        <v>40</v>
      </c>
      <c r="C1322">
        <v>1532</v>
      </c>
      <c r="D1322" t="s">
        <v>419</v>
      </c>
      <c r="E1322" s="5">
        <v>1</v>
      </c>
      <c r="F1322" s="5">
        <v>1</v>
      </c>
    </row>
    <row r="1323" spans="1:6" x14ac:dyDescent="0.35">
      <c r="A1323">
        <v>2083</v>
      </c>
      <c r="B1323" t="s">
        <v>40</v>
      </c>
      <c r="C1323">
        <v>550</v>
      </c>
      <c r="D1323" t="s">
        <v>1465</v>
      </c>
      <c r="E1323" s="5">
        <v>324</v>
      </c>
      <c r="F1323" s="5">
        <v>218</v>
      </c>
    </row>
    <row r="1324" spans="1:6" x14ac:dyDescent="0.35">
      <c r="A1324">
        <v>2083</v>
      </c>
      <c r="B1324" t="s">
        <v>40</v>
      </c>
      <c r="C1324">
        <v>554</v>
      </c>
      <c r="D1324" t="s">
        <v>1466</v>
      </c>
      <c r="E1324" s="5">
        <v>507</v>
      </c>
      <c r="F1324" s="5">
        <v>353</v>
      </c>
    </row>
    <row r="1325" spans="1:6" x14ac:dyDescent="0.35">
      <c r="A1325">
        <v>2083</v>
      </c>
      <c r="B1325" t="s">
        <v>40</v>
      </c>
      <c r="C1325">
        <v>553</v>
      </c>
      <c r="D1325" t="s">
        <v>1467</v>
      </c>
      <c r="E1325" s="5">
        <v>399</v>
      </c>
      <c r="F1325" s="5">
        <v>264</v>
      </c>
    </row>
    <row r="1326" spans="1:6" x14ac:dyDescent="0.35">
      <c r="A1326">
        <v>2083</v>
      </c>
      <c r="B1326" t="s">
        <v>40</v>
      </c>
      <c r="C1326">
        <v>1352</v>
      </c>
      <c r="D1326" t="s">
        <v>1468</v>
      </c>
      <c r="E1326" s="5">
        <v>496</v>
      </c>
      <c r="F1326" s="5">
        <v>313</v>
      </c>
    </row>
    <row r="1327" spans="1:6" x14ac:dyDescent="0.35">
      <c r="A1327">
        <v>2083</v>
      </c>
      <c r="B1327" t="s">
        <v>40</v>
      </c>
      <c r="C1327">
        <v>1789</v>
      </c>
      <c r="D1327" t="s">
        <v>423</v>
      </c>
      <c r="E1327" s="5">
        <v>17</v>
      </c>
      <c r="F1327" s="5">
        <v>15</v>
      </c>
    </row>
    <row r="1328" spans="1:6" x14ac:dyDescent="0.35">
      <c r="A1328">
        <v>2083</v>
      </c>
      <c r="B1328" t="s">
        <v>40</v>
      </c>
      <c r="C1328">
        <v>560</v>
      </c>
      <c r="D1328" t="s">
        <v>1469</v>
      </c>
      <c r="E1328" s="5">
        <v>1394</v>
      </c>
      <c r="F1328" s="5">
        <v>1343</v>
      </c>
    </row>
    <row r="1329" spans="1:6" x14ac:dyDescent="0.35">
      <c r="A1329">
        <v>2083</v>
      </c>
      <c r="B1329" t="s">
        <v>40</v>
      </c>
      <c r="C1329">
        <v>2083</v>
      </c>
      <c r="D1329" t="s">
        <v>40</v>
      </c>
      <c r="E1329" s="5">
        <v>125</v>
      </c>
      <c r="F1329" s="5">
        <v>1301</v>
      </c>
    </row>
    <row r="1330" spans="1:6" x14ac:dyDescent="0.35">
      <c r="A1330">
        <v>2083</v>
      </c>
      <c r="B1330" t="s">
        <v>40</v>
      </c>
      <c r="C1330">
        <v>1252</v>
      </c>
      <c r="D1330" t="s">
        <v>1470</v>
      </c>
      <c r="E1330" s="5">
        <v>41</v>
      </c>
      <c r="F1330" s="5">
        <v>36</v>
      </c>
    </row>
    <row r="1331" spans="1:6" x14ac:dyDescent="0.35">
      <c r="A1331">
        <v>2083</v>
      </c>
      <c r="B1331" t="s">
        <v>40</v>
      </c>
      <c r="C1331">
        <v>556</v>
      </c>
      <c r="D1331" t="s">
        <v>1471</v>
      </c>
      <c r="E1331" s="5">
        <v>455</v>
      </c>
      <c r="F1331" s="5">
        <v>318</v>
      </c>
    </row>
    <row r="1332" spans="1:6" x14ac:dyDescent="0.35">
      <c r="A1332">
        <v>2083</v>
      </c>
      <c r="B1332" t="s">
        <v>40</v>
      </c>
      <c r="C1332">
        <v>561</v>
      </c>
      <c r="D1332" t="s">
        <v>1472</v>
      </c>
      <c r="E1332" s="5">
        <v>1267</v>
      </c>
      <c r="F1332" s="5">
        <v>1244</v>
      </c>
    </row>
    <row r="1333" spans="1:6" x14ac:dyDescent="0.35">
      <c r="A1333">
        <v>2083</v>
      </c>
      <c r="B1333" t="s">
        <v>40</v>
      </c>
      <c r="C1333">
        <v>557</v>
      </c>
      <c r="D1333" t="s">
        <v>1473</v>
      </c>
      <c r="E1333" s="5">
        <v>579</v>
      </c>
      <c r="F1333" s="5">
        <v>505</v>
      </c>
    </row>
    <row r="1334" spans="1:6" x14ac:dyDescent="0.35">
      <c r="A1334">
        <v>2083</v>
      </c>
      <c r="B1334" t="s">
        <v>40</v>
      </c>
      <c r="C1334">
        <v>5059</v>
      </c>
      <c r="D1334" t="s">
        <v>1474</v>
      </c>
      <c r="E1334" s="5">
        <v>457</v>
      </c>
      <c r="F1334" s="5">
        <v>352</v>
      </c>
    </row>
    <row r="1335" spans="1:6" x14ac:dyDescent="0.35">
      <c r="A1335">
        <v>2083</v>
      </c>
      <c r="B1335" t="s">
        <v>40</v>
      </c>
      <c r="C1335">
        <v>558</v>
      </c>
      <c r="D1335" t="s">
        <v>1475</v>
      </c>
      <c r="E1335" s="5">
        <v>160</v>
      </c>
      <c r="F1335" s="5">
        <v>112</v>
      </c>
    </row>
    <row r="1336" spans="1:6" x14ac:dyDescent="0.35">
      <c r="A1336">
        <v>2083</v>
      </c>
      <c r="B1336" t="s">
        <v>40</v>
      </c>
      <c r="C1336">
        <v>1545</v>
      </c>
      <c r="D1336" t="s">
        <v>425</v>
      </c>
      <c r="E1336" s="5">
        <v>1</v>
      </c>
      <c r="F1336" s="11" t="s">
        <v>298</v>
      </c>
    </row>
    <row r="1337" spans="1:6" x14ac:dyDescent="0.35">
      <c r="A1337">
        <v>2083</v>
      </c>
      <c r="B1337" t="s">
        <v>40</v>
      </c>
      <c r="C1337">
        <v>4058</v>
      </c>
      <c r="D1337" t="s">
        <v>1476</v>
      </c>
      <c r="E1337" s="5">
        <v>311</v>
      </c>
      <c r="F1337" s="5">
        <v>232</v>
      </c>
    </row>
    <row r="1338" spans="1:6" x14ac:dyDescent="0.35">
      <c r="A1338">
        <v>2083</v>
      </c>
      <c r="B1338" t="s">
        <v>40</v>
      </c>
      <c r="C1338">
        <v>559</v>
      </c>
      <c r="D1338" t="s">
        <v>1477</v>
      </c>
      <c r="E1338" s="5">
        <v>387</v>
      </c>
      <c r="F1338" s="5">
        <v>282</v>
      </c>
    </row>
    <row r="1339" spans="1:6" x14ac:dyDescent="0.35">
      <c r="A1339">
        <v>1948</v>
      </c>
      <c r="B1339" t="s">
        <v>99</v>
      </c>
      <c r="C1339">
        <v>179</v>
      </c>
      <c r="D1339" t="s">
        <v>1478</v>
      </c>
      <c r="E1339" s="5">
        <v>189</v>
      </c>
      <c r="F1339" s="5">
        <v>157</v>
      </c>
    </row>
    <row r="1340" spans="1:6" x14ac:dyDescent="0.35">
      <c r="A1340">
        <v>1948</v>
      </c>
      <c r="B1340" t="s">
        <v>99</v>
      </c>
      <c r="C1340">
        <v>3569</v>
      </c>
      <c r="D1340" t="s">
        <v>289</v>
      </c>
      <c r="E1340" s="5">
        <v>392</v>
      </c>
      <c r="F1340" s="5">
        <v>348</v>
      </c>
    </row>
    <row r="1341" spans="1:6" x14ac:dyDescent="0.35">
      <c r="A1341">
        <v>1948</v>
      </c>
      <c r="B1341" t="s">
        <v>99</v>
      </c>
      <c r="C1341">
        <v>182</v>
      </c>
      <c r="D1341" t="s">
        <v>1479</v>
      </c>
      <c r="E1341" s="5">
        <v>433</v>
      </c>
      <c r="F1341" s="5">
        <v>405</v>
      </c>
    </row>
    <row r="1342" spans="1:6" x14ac:dyDescent="0.35">
      <c r="A1342">
        <v>1948</v>
      </c>
      <c r="B1342" t="s">
        <v>99</v>
      </c>
      <c r="C1342">
        <v>2716</v>
      </c>
      <c r="D1342" t="s">
        <v>1480</v>
      </c>
      <c r="E1342" s="5">
        <v>82</v>
      </c>
      <c r="F1342" s="5">
        <v>64</v>
      </c>
    </row>
    <row r="1343" spans="1:6" x14ac:dyDescent="0.35">
      <c r="A1343">
        <v>1948</v>
      </c>
      <c r="B1343" t="s">
        <v>99</v>
      </c>
      <c r="C1343">
        <v>4602</v>
      </c>
      <c r="D1343" t="s">
        <v>1481</v>
      </c>
      <c r="E1343" s="5">
        <v>195</v>
      </c>
      <c r="F1343" s="5">
        <v>201</v>
      </c>
    </row>
    <row r="1344" spans="1:6" x14ac:dyDescent="0.35">
      <c r="A1344">
        <v>1948</v>
      </c>
      <c r="B1344" t="s">
        <v>99</v>
      </c>
      <c r="C1344">
        <v>185</v>
      </c>
      <c r="D1344" t="s">
        <v>1482</v>
      </c>
      <c r="E1344" s="5">
        <v>834</v>
      </c>
      <c r="F1344" s="5">
        <v>798</v>
      </c>
    </row>
    <row r="1345" spans="1:6" x14ac:dyDescent="0.35">
      <c r="A1345">
        <v>1948</v>
      </c>
      <c r="B1345" t="s">
        <v>99</v>
      </c>
      <c r="C1345">
        <v>184</v>
      </c>
      <c r="D1345" t="s">
        <v>1483</v>
      </c>
      <c r="E1345" s="5">
        <v>637</v>
      </c>
      <c r="F1345" s="5">
        <v>613</v>
      </c>
    </row>
    <row r="1346" spans="1:6" x14ac:dyDescent="0.35">
      <c r="A1346">
        <v>1948</v>
      </c>
      <c r="B1346" t="s">
        <v>99</v>
      </c>
      <c r="C1346">
        <v>1948</v>
      </c>
      <c r="D1346" t="s">
        <v>99</v>
      </c>
      <c r="E1346" s="5">
        <v>71</v>
      </c>
      <c r="F1346" s="5">
        <v>69</v>
      </c>
    </row>
    <row r="1347" spans="1:6" x14ac:dyDescent="0.35">
      <c r="A1347">
        <v>2144</v>
      </c>
      <c r="B1347" t="s">
        <v>196</v>
      </c>
      <c r="C1347">
        <v>778</v>
      </c>
      <c r="D1347" t="s">
        <v>1484</v>
      </c>
      <c r="E1347" s="5">
        <v>143</v>
      </c>
      <c r="F1347" s="5">
        <v>137</v>
      </c>
    </row>
    <row r="1348" spans="1:6" x14ac:dyDescent="0.35">
      <c r="A1348">
        <v>2144</v>
      </c>
      <c r="B1348" t="s">
        <v>196</v>
      </c>
      <c r="C1348">
        <v>779</v>
      </c>
      <c r="D1348" t="s">
        <v>1485</v>
      </c>
      <c r="E1348" s="5">
        <v>147</v>
      </c>
      <c r="F1348" s="5">
        <v>152</v>
      </c>
    </row>
    <row r="1349" spans="1:6" x14ac:dyDescent="0.35">
      <c r="A1349">
        <v>2209</v>
      </c>
      <c r="B1349" t="s">
        <v>179</v>
      </c>
      <c r="C1349">
        <v>1060</v>
      </c>
      <c r="D1349" t="s">
        <v>1486</v>
      </c>
      <c r="E1349" s="5">
        <v>220</v>
      </c>
      <c r="F1349" s="5">
        <v>207</v>
      </c>
    </row>
    <row r="1350" spans="1:6" x14ac:dyDescent="0.35">
      <c r="A1350">
        <v>2209</v>
      </c>
      <c r="B1350" t="s">
        <v>179</v>
      </c>
      <c r="C1350">
        <v>1061</v>
      </c>
      <c r="D1350" t="s">
        <v>1487</v>
      </c>
      <c r="E1350" s="5">
        <v>307</v>
      </c>
      <c r="F1350" s="5">
        <v>293</v>
      </c>
    </row>
    <row r="1351" spans="1:6" x14ac:dyDescent="0.35">
      <c r="A1351">
        <v>2018</v>
      </c>
      <c r="B1351" t="s">
        <v>265</v>
      </c>
      <c r="C1351">
        <v>349</v>
      </c>
      <c r="D1351" t="s">
        <v>1488</v>
      </c>
      <c r="E1351" s="5">
        <v>4</v>
      </c>
      <c r="F1351" s="5">
        <v>2</v>
      </c>
    </row>
    <row r="1352" spans="1:6" x14ac:dyDescent="0.35">
      <c r="A1352">
        <v>2003</v>
      </c>
      <c r="B1352" t="s">
        <v>130</v>
      </c>
      <c r="C1352">
        <v>318</v>
      </c>
      <c r="D1352" t="s">
        <v>1489</v>
      </c>
      <c r="E1352" s="5">
        <v>359</v>
      </c>
      <c r="F1352" s="5">
        <v>317</v>
      </c>
    </row>
    <row r="1353" spans="1:6" x14ac:dyDescent="0.35">
      <c r="A1353">
        <v>2003</v>
      </c>
      <c r="B1353" t="s">
        <v>130</v>
      </c>
      <c r="C1353">
        <v>321</v>
      </c>
      <c r="D1353" t="s">
        <v>1490</v>
      </c>
      <c r="E1353" s="5">
        <v>387</v>
      </c>
      <c r="F1353" s="5">
        <v>358</v>
      </c>
    </row>
    <row r="1354" spans="1:6" x14ac:dyDescent="0.35">
      <c r="A1354">
        <v>2003</v>
      </c>
      <c r="B1354" t="s">
        <v>130</v>
      </c>
      <c r="C1354">
        <v>319</v>
      </c>
      <c r="D1354" t="s">
        <v>1491</v>
      </c>
      <c r="E1354" s="5">
        <v>321</v>
      </c>
      <c r="F1354" s="5">
        <v>321</v>
      </c>
    </row>
    <row r="1355" spans="1:6" x14ac:dyDescent="0.35">
      <c r="A1355">
        <v>2003</v>
      </c>
      <c r="B1355" t="s">
        <v>130</v>
      </c>
      <c r="C1355">
        <v>5357</v>
      </c>
      <c r="D1355" t="s">
        <v>1492</v>
      </c>
      <c r="E1355" s="5">
        <v>31</v>
      </c>
      <c r="F1355" s="5">
        <v>53</v>
      </c>
    </row>
    <row r="1356" spans="1:6" x14ac:dyDescent="0.35">
      <c r="A1356">
        <v>2003</v>
      </c>
      <c r="B1356" t="s">
        <v>130</v>
      </c>
      <c r="C1356">
        <v>320</v>
      </c>
      <c r="D1356" t="s">
        <v>1493</v>
      </c>
      <c r="E1356" s="5">
        <v>303</v>
      </c>
      <c r="F1356" s="5">
        <v>288</v>
      </c>
    </row>
    <row r="1357" spans="1:6" x14ac:dyDescent="0.35">
      <c r="A1357">
        <v>2102</v>
      </c>
      <c r="B1357" t="s">
        <v>108</v>
      </c>
      <c r="C1357">
        <v>662</v>
      </c>
      <c r="D1357" t="s">
        <v>1494</v>
      </c>
      <c r="E1357" s="5">
        <v>330</v>
      </c>
      <c r="F1357" s="5">
        <v>313</v>
      </c>
    </row>
    <row r="1358" spans="1:6" x14ac:dyDescent="0.35">
      <c r="A1358">
        <v>2102</v>
      </c>
      <c r="B1358" t="s">
        <v>108</v>
      </c>
      <c r="C1358">
        <v>663</v>
      </c>
      <c r="D1358" t="s">
        <v>1495</v>
      </c>
      <c r="E1358" s="5">
        <v>355</v>
      </c>
      <c r="F1358" s="5">
        <v>302</v>
      </c>
    </row>
    <row r="1359" spans="1:6" x14ac:dyDescent="0.35">
      <c r="A1359">
        <v>2102</v>
      </c>
      <c r="B1359" t="s">
        <v>108</v>
      </c>
      <c r="C1359">
        <v>664</v>
      </c>
      <c r="D1359" t="s">
        <v>1496</v>
      </c>
      <c r="E1359" s="5">
        <v>147</v>
      </c>
      <c r="F1359" s="5">
        <v>135</v>
      </c>
    </row>
    <row r="1360" spans="1:6" x14ac:dyDescent="0.35">
      <c r="A1360">
        <v>2102</v>
      </c>
      <c r="B1360" t="s">
        <v>108</v>
      </c>
      <c r="C1360">
        <v>666</v>
      </c>
      <c r="D1360" t="s">
        <v>1497</v>
      </c>
      <c r="E1360" s="5">
        <v>286</v>
      </c>
      <c r="F1360" s="5">
        <v>234</v>
      </c>
    </row>
    <row r="1361" spans="1:6" x14ac:dyDescent="0.35">
      <c r="A1361">
        <v>2102</v>
      </c>
      <c r="B1361" t="s">
        <v>108</v>
      </c>
      <c r="C1361">
        <v>4484</v>
      </c>
      <c r="D1361" t="s">
        <v>1498</v>
      </c>
      <c r="E1361" s="5">
        <v>142</v>
      </c>
      <c r="F1361" s="5">
        <v>132</v>
      </c>
    </row>
    <row r="1362" spans="1:6" x14ac:dyDescent="0.35">
      <c r="A1362">
        <v>2102</v>
      </c>
      <c r="B1362" t="s">
        <v>108</v>
      </c>
      <c r="C1362">
        <v>669</v>
      </c>
      <c r="D1362" t="s">
        <v>1499</v>
      </c>
      <c r="E1362" s="5">
        <v>691</v>
      </c>
      <c r="F1362" s="5">
        <v>675</v>
      </c>
    </row>
    <row r="1363" spans="1:6" x14ac:dyDescent="0.35">
      <c r="A1363">
        <v>2102</v>
      </c>
      <c r="B1363" t="s">
        <v>108</v>
      </c>
      <c r="C1363">
        <v>668</v>
      </c>
      <c r="D1363" t="s">
        <v>1500</v>
      </c>
      <c r="E1363" s="5">
        <v>372</v>
      </c>
      <c r="F1363" s="5">
        <v>341</v>
      </c>
    </row>
    <row r="1364" spans="1:6" x14ac:dyDescent="0.35">
      <c r="A1364">
        <v>2055</v>
      </c>
      <c r="B1364" t="s">
        <v>73</v>
      </c>
      <c r="C1364">
        <v>402</v>
      </c>
      <c r="D1364" t="s">
        <v>533</v>
      </c>
      <c r="E1364" s="5">
        <v>107</v>
      </c>
      <c r="F1364" s="5">
        <v>97</v>
      </c>
    </row>
    <row r="1365" spans="1:6" x14ac:dyDescent="0.35">
      <c r="A1365">
        <v>2055</v>
      </c>
      <c r="B1365" t="s">
        <v>73</v>
      </c>
      <c r="C1365">
        <v>443</v>
      </c>
      <c r="D1365" t="s">
        <v>1418</v>
      </c>
      <c r="E1365" s="5">
        <v>405</v>
      </c>
      <c r="F1365" s="5">
        <v>329</v>
      </c>
    </row>
    <row r="1366" spans="1:6" x14ac:dyDescent="0.35">
      <c r="A1366">
        <v>2055</v>
      </c>
      <c r="B1366" t="s">
        <v>73</v>
      </c>
      <c r="C1366">
        <v>444</v>
      </c>
      <c r="D1366" t="s">
        <v>1501</v>
      </c>
      <c r="E1366" s="5">
        <v>436</v>
      </c>
      <c r="F1366" s="5">
        <v>365</v>
      </c>
    </row>
    <row r="1367" spans="1:6" x14ac:dyDescent="0.35">
      <c r="A1367">
        <v>2055</v>
      </c>
      <c r="B1367" t="s">
        <v>73</v>
      </c>
      <c r="C1367">
        <v>445</v>
      </c>
      <c r="D1367" t="s">
        <v>1502</v>
      </c>
      <c r="E1367" s="5">
        <v>379</v>
      </c>
      <c r="F1367" s="5">
        <v>300</v>
      </c>
    </row>
    <row r="1368" spans="1:6" x14ac:dyDescent="0.35">
      <c r="A1368">
        <v>2055</v>
      </c>
      <c r="B1368" t="s">
        <v>73</v>
      </c>
      <c r="C1368">
        <v>446</v>
      </c>
      <c r="D1368" t="s">
        <v>1503</v>
      </c>
      <c r="E1368" s="5">
        <v>254</v>
      </c>
      <c r="F1368" s="5">
        <v>253</v>
      </c>
    </row>
    <row r="1369" spans="1:6" x14ac:dyDescent="0.35">
      <c r="A1369">
        <v>2055</v>
      </c>
      <c r="B1369" t="s">
        <v>73</v>
      </c>
      <c r="C1369">
        <v>455</v>
      </c>
      <c r="D1369" t="s">
        <v>1504</v>
      </c>
      <c r="E1369" s="5">
        <v>605</v>
      </c>
      <c r="F1369" s="5">
        <v>598</v>
      </c>
    </row>
    <row r="1370" spans="1:6" x14ac:dyDescent="0.35">
      <c r="A1370">
        <v>2055</v>
      </c>
      <c r="B1370" t="s">
        <v>73</v>
      </c>
      <c r="C1370">
        <v>456</v>
      </c>
      <c r="D1370" t="s">
        <v>1505</v>
      </c>
      <c r="E1370" s="5">
        <v>307</v>
      </c>
      <c r="F1370" s="5">
        <v>268</v>
      </c>
    </row>
    <row r="1371" spans="1:6" x14ac:dyDescent="0.35">
      <c r="A1371">
        <v>2055</v>
      </c>
      <c r="B1371" t="s">
        <v>73</v>
      </c>
      <c r="C1371">
        <v>448</v>
      </c>
      <c r="D1371" t="s">
        <v>1506</v>
      </c>
      <c r="E1371" s="5">
        <v>390</v>
      </c>
      <c r="F1371" s="5">
        <v>360</v>
      </c>
    </row>
    <row r="1372" spans="1:6" x14ac:dyDescent="0.35">
      <c r="A1372">
        <v>2055</v>
      </c>
      <c r="B1372" t="s">
        <v>73</v>
      </c>
      <c r="C1372">
        <v>449</v>
      </c>
      <c r="D1372" t="s">
        <v>1507</v>
      </c>
      <c r="E1372" s="5">
        <v>348</v>
      </c>
      <c r="F1372" s="5">
        <v>329</v>
      </c>
    </row>
    <row r="1373" spans="1:6" x14ac:dyDescent="0.35">
      <c r="A1373">
        <v>2055</v>
      </c>
      <c r="B1373" t="s">
        <v>73</v>
      </c>
      <c r="C1373">
        <v>450</v>
      </c>
      <c r="D1373" t="s">
        <v>1508</v>
      </c>
      <c r="E1373" s="5">
        <v>328</v>
      </c>
      <c r="F1373" s="5">
        <v>274</v>
      </c>
    </row>
    <row r="1374" spans="1:6" x14ac:dyDescent="0.35">
      <c r="A1374">
        <v>2055</v>
      </c>
      <c r="B1374" t="s">
        <v>73</v>
      </c>
      <c r="C1374">
        <v>451</v>
      </c>
      <c r="D1374" t="s">
        <v>1509</v>
      </c>
      <c r="E1374" s="5">
        <v>373</v>
      </c>
      <c r="F1374" s="5">
        <v>340</v>
      </c>
    </row>
    <row r="1375" spans="1:6" x14ac:dyDescent="0.35">
      <c r="A1375">
        <v>2055</v>
      </c>
      <c r="B1375" t="s">
        <v>73</v>
      </c>
      <c r="C1375">
        <v>457</v>
      </c>
      <c r="D1375" t="s">
        <v>1510</v>
      </c>
      <c r="E1375" s="5">
        <v>466</v>
      </c>
      <c r="F1375" s="5">
        <v>465</v>
      </c>
    </row>
    <row r="1376" spans="1:6" x14ac:dyDescent="0.35">
      <c r="A1376">
        <v>2055</v>
      </c>
      <c r="B1376" t="s">
        <v>73</v>
      </c>
      <c r="C1376">
        <v>5505</v>
      </c>
      <c r="D1376" t="s">
        <v>1511</v>
      </c>
      <c r="E1376" s="11" t="s">
        <v>295</v>
      </c>
      <c r="F1376" s="5">
        <v>119</v>
      </c>
    </row>
    <row r="1377" spans="1:6" x14ac:dyDescent="0.35">
      <c r="A1377">
        <v>2055</v>
      </c>
      <c r="B1377" t="s">
        <v>73</v>
      </c>
      <c r="C1377">
        <v>4823</v>
      </c>
      <c r="D1377" t="s">
        <v>1512</v>
      </c>
      <c r="E1377" s="5">
        <v>113</v>
      </c>
      <c r="F1377" s="5">
        <v>117</v>
      </c>
    </row>
    <row r="1378" spans="1:6" x14ac:dyDescent="0.35">
      <c r="A1378">
        <v>2055</v>
      </c>
      <c r="B1378" t="s">
        <v>73</v>
      </c>
      <c r="C1378">
        <v>2055</v>
      </c>
      <c r="D1378" t="s">
        <v>73</v>
      </c>
      <c r="E1378" s="5">
        <v>56</v>
      </c>
      <c r="F1378" s="11" t="s">
        <v>298</v>
      </c>
    </row>
    <row r="1379" spans="1:6" x14ac:dyDescent="0.35">
      <c r="A1379">
        <v>2055</v>
      </c>
      <c r="B1379" t="s">
        <v>73</v>
      </c>
      <c r="C1379">
        <v>453</v>
      </c>
      <c r="D1379" t="s">
        <v>1513</v>
      </c>
      <c r="E1379" s="5">
        <v>81</v>
      </c>
      <c r="F1379" s="5">
        <v>66</v>
      </c>
    </row>
    <row r="1380" spans="1:6" x14ac:dyDescent="0.35">
      <c r="A1380">
        <v>2055</v>
      </c>
      <c r="B1380" t="s">
        <v>73</v>
      </c>
      <c r="C1380">
        <v>5063</v>
      </c>
      <c r="D1380" t="s">
        <v>1514</v>
      </c>
      <c r="E1380" s="5">
        <v>166</v>
      </c>
      <c r="F1380" s="5">
        <v>165</v>
      </c>
    </row>
    <row r="1381" spans="1:6" x14ac:dyDescent="0.35">
      <c r="A1381">
        <v>2242</v>
      </c>
      <c r="B1381" t="s">
        <v>37</v>
      </c>
      <c r="C1381">
        <v>4364</v>
      </c>
      <c r="D1381" t="s">
        <v>1515</v>
      </c>
      <c r="E1381" s="5">
        <v>537</v>
      </c>
      <c r="F1381" s="5">
        <v>501</v>
      </c>
    </row>
    <row r="1382" spans="1:6" x14ac:dyDescent="0.35">
      <c r="A1382">
        <v>2242</v>
      </c>
      <c r="B1382" t="s">
        <v>37</v>
      </c>
      <c r="C1382">
        <v>1135</v>
      </c>
      <c r="D1382" t="s">
        <v>1516</v>
      </c>
      <c r="E1382" s="5">
        <v>569</v>
      </c>
      <c r="F1382" s="5">
        <v>525</v>
      </c>
    </row>
    <row r="1383" spans="1:6" x14ac:dyDescent="0.35">
      <c r="A1383">
        <v>2242</v>
      </c>
      <c r="B1383" t="s">
        <v>37</v>
      </c>
      <c r="C1383">
        <v>1136</v>
      </c>
      <c r="D1383" t="s">
        <v>1517</v>
      </c>
      <c r="E1383" s="5">
        <v>482</v>
      </c>
      <c r="F1383" s="5">
        <v>461</v>
      </c>
    </row>
    <row r="1384" spans="1:6" x14ac:dyDescent="0.35">
      <c r="A1384">
        <v>2242</v>
      </c>
      <c r="B1384" t="s">
        <v>37</v>
      </c>
      <c r="C1384">
        <v>2714</v>
      </c>
      <c r="D1384" t="s">
        <v>1518</v>
      </c>
      <c r="E1384" s="5">
        <v>179</v>
      </c>
      <c r="F1384" s="5">
        <v>170</v>
      </c>
    </row>
    <row r="1385" spans="1:6" x14ac:dyDescent="0.35">
      <c r="A1385">
        <v>2242</v>
      </c>
      <c r="B1385" t="s">
        <v>37</v>
      </c>
      <c r="C1385">
        <v>1369</v>
      </c>
      <c r="D1385" t="s">
        <v>1519</v>
      </c>
      <c r="E1385" s="5">
        <v>572</v>
      </c>
      <c r="F1385" s="5">
        <v>538</v>
      </c>
    </row>
    <row r="1386" spans="1:6" x14ac:dyDescent="0.35">
      <c r="A1386">
        <v>2242</v>
      </c>
      <c r="B1386" t="s">
        <v>37</v>
      </c>
      <c r="C1386">
        <v>1138</v>
      </c>
      <c r="D1386" t="s">
        <v>1520</v>
      </c>
      <c r="E1386" s="5">
        <v>559</v>
      </c>
      <c r="F1386" s="5">
        <v>527</v>
      </c>
    </row>
    <row r="1387" spans="1:6" x14ac:dyDescent="0.35">
      <c r="A1387">
        <v>2242</v>
      </c>
      <c r="B1387" t="s">
        <v>37</v>
      </c>
      <c r="C1387">
        <v>1142</v>
      </c>
      <c r="D1387" t="s">
        <v>1521</v>
      </c>
      <c r="E1387" s="5">
        <v>536</v>
      </c>
      <c r="F1387" s="5">
        <v>426</v>
      </c>
    </row>
    <row r="1388" spans="1:6" x14ac:dyDescent="0.35">
      <c r="A1388">
        <v>2242</v>
      </c>
      <c r="B1388" t="s">
        <v>37</v>
      </c>
      <c r="C1388">
        <v>1300</v>
      </c>
      <c r="D1388" t="s">
        <v>1522</v>
      </c>
      <c r="E1388" s="5">
        <v>989</v>
      </c>
      <c r="F1388" s="5">
        <v>925</v>
      </c>
    </row>
    <row r="1389" spans="1:6" x14ac:dyDescent="0.35">
      <c r="A1389">
        <v>2242</v>
      </c>
      <c r="B1389" t="s">
        <v>37</v>
      </c>
      <c r="C1389">
        <v>1139</v>
      </c>
      <c r="D1389" t="s">
        <v>1523</v>
      </c>
      <c r="E1389" s="5">
        <v>545</v>
      </c>
      <c r="F1389" s="5">
        <v>504</v>
      </c>
    </row>
    <row r="1390" spans="1:6" x14ac:dyDescent="0.35">
      <c r="A1390">
        <v>2242</v>
      </c>
      <c r="B1390" t="s">
        <v>37</v>
      </c>
      <c r="C1390">
        <v>2273</v>
      </c>
      <c r="D1390" t="s">
        <v>1524</v>
      </c>
      <c r="E1390" s="5">
        <v>10</v>
      </c>
      <c r="F1390" s="5">
        <v>11</v>
      </c>
    </row>
    <row r="1391" spans="1:6" x14ac:dyDescent="0.35">
      <c r="A1391">
        <v>2242</v>
      </c>
      <c r="B1391" t="s">
        <v>37</v>
      </c>
      <c r="C1391">
        <v>1137</v>
      </c>
      <c r="D1391" t="s">
        <v>1525</v>
      </c>
      <c r="E1391" s="5">
        <v>584</v>
      </c>
      <c r="F1391" s="5">
        <v>524</v>
      </c>
    </row>
    <row r="1392" spans="1:6" x14ac:dyDescent="0.35">
      <c r="A1392">
        <v>2242</v>
      </c>
      <c r="B1392" t="s">
        <v>37</v>
      </c>
      <c r="C1392">
        <v>1140</v>
      </c>
      <c r="D1392" t="s">
        <v>1526</v>
      </c>
      <c r="E1392" s="5">
        <v>613</v>
      </c>
      <c r="F1392" s="5">
        <v>539</v>
      </c>
    </row>
    <row r="1393" spans="1:6" x14ac:dyDescent="0.35">
      <c r="A1393">
        <v>2242</v>
      </c>
      <c r="B1393" t="s">
        <v>37</v>
      </c>
      <c r="C1393">
        <v>3579</v>
      </c>
      <c r="D1393" t="s">
        <v>1527</v>
      </c>
      <c r="E1393" s="5">
        <v>226</v>
      </c>
      <c r="F1393" s="5">
        <v>220</v>
      </c>
    </row>
    <row r="1394" spans="1:6" x14ac:dyDescent="0.35">
      <c r="A1394">
        <v>2242</v>
      </c>
      <c r="B1394" t="s">
        <v>37</v>
      </c>
      <c r="C1394">
        <v>1144</v>
      </c>
      <c r="D1394" t="s">
        <v>1528</v>
      </c>
      <c r="E1394" s="5">
        <v>855</v>
      </c>
      <c r="F1394" s="5">
        <v>839</v>
      </c>
    </row>
    <row r="1395" spans="1:6" x14ac:dyDescent="0.35">
      <c r="A1395">
        <v>2242</v>
      </c>
      <c r="B1395" t="s">
        <v>37</v>
      </c>
      <c r="C1395">
        <v>1146</v>
      </c>
      <c r="D1395" t="s">
        <v>1529</v>
      </c>
      <c r="E1395" s="5">
        <v>1776</v>
      </c>
      <c r="F1395" s="5">
        <v>1782</v>
      </c>
    </row>
    <row r="1396" spans="1:6" x14ac:dyDescent="0.35">
      <c r="A1396">
        <v>2242</v>
      </c>
      <c r="B1396" t="s">
        <v>37</v>
      </c>
      <c r="C1396">
        <v>2242</v>
      </c>
      <c r="D1396" t="s">
        <v>37</v>
      </c>
      <c r="E1396" s="5">
        <v>83</v>
      </c>
      <c r="F1396" s="5">
        <v>77</v>
      </c>
    </row>
    <row r="1397" spans="1:6" x14ac:dyDescent="0.35">
      <c r="A1397">
        <v>2242</v>
      </c>
      <c r="B1397" t="s">
        <v>37</v>
      </c>
      <c r="C1397">
        <v>1143</v>
      </c>
      <c r="D1397" t="s">
        <v>1530</v>
      </c>
      <c r="E1397" s="5">
        <v>481</v>
      </c>
      <c r="F1397" s="5">
        <v>407</v>
      </c>
    </row>
    <row r="1398" spans="1:6" x14ac:dyDescent="0.35">
      <c r="A1398">
        <v>2242</v>
      </c>
      <c r="B1398" t="s">
        <v>37</v>
      </c>
      <c r="C1398">
        <v>1301</v>
      </c>
      <c r="D1398" t="s">
        <v>1531</v>
      </c>
      <c r="E1398" s="5">
        <v>1944</v>
      </c>
      <c r="F1398" s="5">
        <v>1866</v>
      </c>
    </row>
    <row r="1399" spans="1:6" x14ac:dyDescent="0.35">
      <c r="A1399">
        <v>2242</v>
      </c>
      <c r="B1399" t="s">
        <v>37</v>
      </c>
      <c r="C1399">
        <v>1145</v>
      </c>
      <c r="D1399" t="s">
        <v>1532</v>
      </c>
      <c r="E1399" s="5">
        <v>1079</v>
      </c>
      <c r="F1399" s="5">
        <v>1017</v>
      </c>
    </row>
    <row r="1400" spans="1:6" x14ac:dyDescent="0.35">
      <c r="A1400">
        <v>2197</v>
      </c>
      <c r="B1400" t="s">
        <v>112</v>
      </c>
      <c r="C1400">
        <v>1012</v>
      </c>
      <c r="D1400" t="s">
        <v>1533</v>
      </c>
      <c r="E1400" s="5">
        <v>539</v>
      </c>
      <c r="F1400" s="5">
        <v>472</v>
      </c>
    </row>
    <row r="1401" spans="1:6" x14ac:dyDescent="0.35">
      <c r="A1401">
        <v>2197</v>
      </c>
      <c r="B1401" t="s">
        <v>112</v>
      </c>
      <c r="C1401">
        <v>1013</v>
      </c>
      <c r="D1401" t="s">
        <v>698</v>
      </c>
      <c r="E1401" s="5">
        <v>337</v>
      </c>
      <c r="F1401" s="5">
        <v>275</v>
      </c>
    </row>
    <row r="1402" spans="1:6" x14ac:dyDescent="0.35">
      <c r="A1402">
        <v>2197</v>
      </c>
      <c r="B1402" t="s">
        <v>112</v>
      </c>
      <c r="C1402">
        <v>1014</v>
      </c>
      <c r="D1402" t="s">
        <v>1534</v>
      </c>
      <c r="E1402" s="5">
        <v>320</v>
      </c>
      <c r="F1402" s="5">
        <v>288</v>
      </c>
    </row>
    <row r="1403" spans="1:6" x14ac:dyDescent="0.35">
      <c r="A1403">
        <v>2197</v>
      </c>
      <c r="B1403" t="s">
        <v>112</v>
      </c>
      <c r="C1403">
        <v>1017</v>
      </c>
      <c r="D1403" t="s">
        <v>1535</v>
      </c>
      <c r="E1403" s="5">
        <v>700</v>
      </c>
      <c r="F1403" s="5">
        <v>697</v>
      </c>
    </row>
    <row r="1404" spans="1:6" x14ac:dyDescent="0.35">
      <c r="A1404">
        <v>2197</v>
      </c>
      <c r="B1404" t="s">
        <v>112</v>
      </c>
      <c r="C1404">
        <v>1016</v>
      </c>
      <c r="D1404" t="s">
        <v>1536</v>
      </c>
      <c r="E1404" s="5">
        <v>363</v>
      </c>
      <c r="F1404" s="5">
        <v>344</v>
      </c>
    </row>
    <row r="1405" spans="1:6" x14ac:dyDescent="0.35">
      <c r="A1405">
        <v>2222</v>
      </c>
      <c r="B1405" t="s">
        <v>263</v>
      </c>
      <c r="C1405">
        <v>1092</v>
      </c>
      <c r="D1405" t="s">
        <v>1537</v>
      </c>
      <c r="E1405" s="5">
        <v>3</v>
      </c>
      <c r="F1405" s="5">
        <v>3</v>
      </c>
    </row>
    <row r="1406" spans="1:6" x14ac:dyDescent="0.35">
      <c r="A1406">
        <v>2210</v>
      </c>
      <c r="B1406" t="s">
        <v>247</v>
      </c>
      <c r="C1406">
        <v>3432</v>
      </c>
      <c r="D1406" t="s">
        <v>1538</v>
      </c>
      <c r="E1406" s="5">
        <v>29</v>
      </c>
      <c r="F1406" s="5">
        <v>28</v>
      </c>
    </row>
    <row r="1407" spans="1:6" x14ac:dyDescent="0.35">
      <c r="A1407">
        <v>2204</v>
      </c>
      <c r="B1407" t="s">
        <v>124</v>
      </c>
      <c r="C1407">
        <v>1031</v>
      </c>
      <c r="D1407" t="s">
        <v>1539</v>
      </c>
      <c r="E1407" s="5">
        <v>365</v>
      </c>
      <c r="F1407" s="5">
        <v>360</v>
      </c>
    </row>
    <row r="1408" spans="1:6" x14ac:dyDescent="0.35">
      <c r="A1408">
        <v>2204</v>
      </c>
      <c r="B1408" t="s">
        <v>124</v>
      </c>
      <c r="C1408">
        <v>1032</v>
      </c>
      <c r="D1408" t="s">
        <v>1540</v>
      </c>
      <c r="E1408" s="5">
        <v>656</v>
      </c>
      <c r="F1408" s="5">
        <v>651</v>
      </c>
    </row>
    <row r="1409" spans="1:6" x14ac:dyDescent="0.35">
      <c r="A1409">
        <v>2204</v>
      </c>
      <c r="B1409" t="s">
        <v>124</v>
      </c>
      <c r="C1409">
        <v>1033</v>
      </c>
      <c r="D1409" t="s">
        <v>1541</v>
      </c>
      <c r="E1409" s="5">
        <v>404</v>
      </c>
      <c r="F1409" s="5">
        <v>429</v>
      </c>
    </row>
    <row r="1410" spans="1:6" x14ac:dyDescent="0.35">
      <c r="A1410">
        <v>2213</v>
      </c>
      <c r="B1410" t="s">
        <v>192</v>
      </c>
      <c r="C1410">
        <v>1074</v>
      </c>
      <c r="D1410" t="s">
        <v>873</v>
      </c>
      <c r="E1410" s="5">
        <v>194</v>
      </c>
      <c r="F1410" s="5">
        <v>172</v>
      </c>
    </row>
    <row r="1411" spans="1:6" x14ac:dyDescent="0.35">
      <c r="A1411">
        <v>2213</v>
      </c>
      <c r="B1411" t="s">
        <v>192</v>
      </c>
      <c r="C1411">
        <v>1075</v>
      </c>
      <c r="D1411" t="s">
        <v>1542</v>
      </c>
      <c r="E1411" s="5">
        <v>179</v>
      </c>
      <c r="F1411" s="5">
        <v>154</v>
      </c>
    </row>
    <row r="1412" spans="1:6" x14ac:dyDescent="0.35">
      <c r="A1412">
        <v>2116</v>
      </c>
      <c r="B1412" t="s">
        <v>152</v>
      </c>
      <c r="C1412">
        <v>701</v>
      </c>
      <c r="D1412" t="s">
        <v>1543</v>
      </c>
      <c r="E1412" s="5">
        <v>411</v>
      </c>
      <c r="F1412" s="5">
        <v>355</v>
      </c>
    </row>
    <row r="1413" spans="1:6" x14ac:dyDescent="0.35">
      <c r="A1413">
        <v>2116</v>
      </c>
      <c r="B1413" t="s">
        <v>152</v>
      </c>
      <c r="C1413">
        <v>713</v>
      </c>
      <c r="D1413" t="s">
        <v>1544</v>
      </c>
      <c r="E1413" s="5">
        <v>268</v>
      </c>
      <c r="F1413" s="5">
        <v>247</v>
      </c>
    </row>
    <row r="1414" spans="1:6" x14ac:dyDescent="0.35">
      <c r="A1414">
        <v>2116</v>
      </c>
      <c r="B1414" t="s">
        <v>152</v>
      </c>
      <c r="C1414">
        <v>1357</v>
      </c>
      <c r="D1414" t="s">
        <v>1545</v>
      </c>
      <c r="E1414" s="5">
        <v>120</v>
      </c>
      <c r="F1414" s="5">
        <v>111</v>
      </c>
    </row>
    <row r="1415" spans="1:6" x14ac:dyDescent="0.35">
      <c r="A1415">
        <v>2116</v>
      </c>
      <c r="B1415" t="s">
        <v>152</v>
      </c>
      <c r="C1415">
        <v>2116</v>
      </c>
      <c r="D1415" t="s">
        <v>152</v>
      </c>
      <c r="E1415" s="5">
        <v>12</v>
      </c>
      <c r="F1415" s="5">
        <v>33</v>
      </c>
    </row>
    <row r="1416" spans="1:6" x14ac:dyDescent="0.35">
      <c r="A1416">
        <v>2116</v>
      </c>
      <c r="B1416" t="s">
        <v>152</v>
      </c>
      <c r="C1416">
        <v>706</v>
      </c>
      <c r="D1416" t="s">
        <v>1546</v>
      </c>
      <c r="E1416" s="5">
        <v>95</v>
      </c>
      <c r="F1416" s="5">
        <v>73</v>
      </c>
    </row>
    <row r="1417" spans="1:6" x14ac:dyDescent="0.35">
      <c r="A1417">
        <v>1947</v>
      </c>
      <c r="B1417" t="s">
        <v>174</v>
      </c>
      <c r="C1417">
        <v>176</v>
      </c>
      <c r="D1417" t="s">
        <v>1547</v>
      </c>
      <c r="E1417" s="5">
        <v>42</v>
      </c>
      <c r="F1417" s="5">
        <v>18</v>
      </c>
    </row>
    <row r="1418" spans="1:6" x14ac:dyDescent="0.35">
      <c r="A1418">
        <v>1947</v>
      </c>
      <c r="B1418" t="s">
        <v>174</v>
      </c>
      <c r="C1418">
        <v>177</v>
      </c>
      <c r="D1418" t="s">
        <v>1548</v>
      </c>
      <c r="E1418" s="5">
        <v>209</v>
      </c>
      <c r="F1418" s="5">
        <v>208</v>
      </c>
    </row>
    <row r="1419" spans="1:6" x14ac:dyDescent="0.35">
      <c r="A1419">
        <v>1947</v>
      </c>
      <c r="B1419" t="s">
        <v>174</v>
      </c>
      <c r="C1419">
        <v>178</v>
      </c>
      <c r="D1419" t="s">
        <v>1549</v>
      </c>
      <c r="E1419" s="5">
        <v>184</v>
      </c>
      <c r="F1419" s="5">
        <v>167</v>
      </c>
    </row>
    <row r="1420" spans="1:6" x14ac:dyDescent="0.35">
      <c r="A1420">
        <v>1947</v>
      </c>
      <c r="B1420" t="s">
        <v>174</v>
      </c>
      <c r="C1420">
        <v>4396</v>
      </c>
      <c r="D1420" t="s">
        <v>1550</v>
      </c>
      <c r="E1420" s="5">
        <v>138</v>
      </c>
      <c r="F1420" s="5">
        <v>143</v>
      </c>
    </row>
    <row r="1421" spans="1:6" x14ac:dyDescent="0.35">
      <c r="A1421">
        <v>2220</v>
      </c>
      <c r="B1421" t="s">
        <v>222</v>
      </c>
      <c r="C1421">
        <v>1088</v>
      </c>
      <c r="D1421" t="s">
        <v>1551</v>
      </c>
      <c r="E1421" s="5">
        <v>87</v>
      </c>
      <c r="F1421" s="5">
        <v>84</v>
      </c>
    </row>
    <row r="1422" spans="1:6" x14ac:dyDescent="0.35">
      <c r="A1422">
        <v>2220</v>
      </c>
      <c r="B1422" t="s">
        <v>222</v>
      </c>
      <c r="C1422">
        <v>1089</v>
      </c>
      <c r="D1422" t="s">
        <v>1552</v>
      </c>
      <c r="E1422" s="5">
        <v>104</v>
      </c>
      <c r="F1422" s="5">
        <v>105</v>
      </c>
    </row>
    <row r="1423" spans="1:6" x14ac:dyDescent="0.35">
      <c r="A1423">
        <v>1936</v>
      </c>
      <c r="B1423" t="s">
        <v>147</v>
      </c>
      <c r="C1423">
        <v>156</v>
      </c>
      <c r="D1423" t="s">
        <v>1553</v>
      </c>
      <c r="E1423" s="5">
        <v>768</v>
      </c>
      <c r="F1423" s="5">
        <v>682</v>
      </c>
    </row>
    <row r="1424" spans="1:6" x14ac:dyDescent="0.35">
      <c r="A1424">
        <v>1936</v>
      </c>
      <c r="B1424" t="s">
        <v>147</v>
      </c>
      <c r="C1424">
        <v>157</v>
      </c>
      <c r="D1424" t="s">
        <v>1554</v>
      </c>
      <c r="E1424" s="5">
        <v>260</v>
      </c>
      <c r="F1424" s="5">
        <v>263</v>
      </c>
    </row>
    <row r="1425" spans="1:6" x14ac:dyDescent="0.35">
      <c r="A1425">
        <v>1922</v>
      </c>
      <c r="B1425" t="s">
        <v>41</v>
      </c>
      <c r="C1425">
        <v>4773</v>
      </c>
      <c r="D1425" t="s">
        <v>1555</v>
      </c>
      <c r="E1425" s="5">
        <v>79</v>
      </c>
      <c r="F1425" s="5">
        <v>85</v>
      </c>
    </row>
    <row r="1426" spans="1:6" x14ac:dyDescent="0.35">
      <c r="A1426">
        <v>1922</v>
      </c>
      <c r="B1426" t="s">
        <v>41</v>
      </c>
      <c r="C1426">
        <v>1287</v>
      </c>
      <c r="D1426" t="s">
        <v>1556</v>
      </c>
      <c r="E1426" s="5">
        <v>685</v>
      </c>
      <c r="F1426" s="5">
        <v>665</v>
      </c>
    </row>
    <row r="1427" spans="1:6" x14ac:dyDescent="0.35">
      <c r="A1427">
        <v>1922</v>
      </c>
      <c r="B1427" t="s">
        <v>41</v>
      </c>
      <c r="C1427">
        <v>1272</v>
      </c>
      <c r="D1427" t="s">
        <v>1557</v>
      </c>
      <c r="E1427" s="5">
        <v>544</v>
      </c>
      <c r="F1427" s="5">
        <v>461</v>
      </c>
    </row>
    <row r="1428" spans="1:6" x14ac:dyDescent="0.35">
      <c r="A1428">
        <v>1922</v>
      </c>
      <c r="B1428" t="s">
        <v>41</v>
      </c>
      <c r="C1428">
        <v>3455</v>
      </c>
      <c r="D1428" t="s">
        <v>1558</v>
      </c>
      <c r="E1428" s="5">
        <v>334</v>
      </c>
      <c r="F1428" s="5">
        <v>294</v>
      </c>
    </row>
    <row r="1429" spans="1:6" x14ac:dyDescent="0.35">
      <c r="A1429">
        <v>1922</v>
      </c>
      <c r="B1429" t="s">
        <v>41</v>
      </c>
      <c r="C1429">
        <v>3913</v>
      </c>
      <c r="D1429" t="s">
        <v>1559</v>
      </c>
      <c r="E1429" s="5">
        <v>605</v>
      </c>
      <c r="F1429" s="5">
        <v>520</v>
      </c>
    </row>
    <row r="1430" spans="1:6" x14ac:dyDescent="0.35">
      <c r="A1430">
        <v>1922</v>
      </c>
      <c r="B1430" t="s">
        <v>41</v>
      </c>
      <c r="C1430">
        <v>45</v>
      </c>
      <c r="D1430" t="s">
        <v>1560</v>
      </c>
      <c r="E1430" s="5">
        <v>277</v>
      </c>
      <c r="F1430" s="5">
        <v>268</v>
      </c>
    </row>
    <row r="1431" spans="1:6" x14ac:dyDescent="0.35">
      <c r="A1431">
        <v>1922</v>
      </c>
      <c r="B1431" t="s">
        <v>41</v>
      </c>
      <c r="C1431">
        <v>46</v>
      </c>
      <c r="D1431" t="s">
        <v>1561</v>
      </c>
      <c r="E1431" s="5">
        <v>538</v>
      </c>
      <c r="F1431" s="5">
        <v>526</v>
      </c>
    </row>
    <row r="1432" spans="1:6" x14ac:dyDescent="0.35">
      <c r="A1432">
        <v>1922</v>
      </c>
      <c r="B1432" t="s">
        <v>41</v>
      </c>
      <c r="C1432">
        <v>5056</v>
      </c>
      <c r="D1432" t="s">
        <v>1562</v>
      </c>
      <c r="E1432" s="5">
        <v>532</v>
      </c>
      <c r="F1432" s="5">
        <v>488</v>
      </c>
    </row>
    <row r="1433" spans="1:6" x14ac:dyDescent="0.35">
      <c r="A1433">
        <v>1922</v>
      </c>
      <c r="B1433" t="s">
        <v>41</v>
      </c>
      <c r="C1433">
        <v>5377</v>
      </c>
      <c r="D1433" t="s">
        <v>1563</v>
      </c>
      <c r="E1433" s="5">
        <v>415</v>
      </c>
      <c r="F1433" s="5">
        <v>399</v>
      </c>
    </row>
    <row r="1434" spans="1:6" x14ac:dyDescent="0.35">
      <c r="A1434">
        <v>1922</v>
      </c>
      <c r="B1434" t="s">
        <v>41</v>
      </c>
      <c r="C1434">
        <v>2787</v>
      </c>
      <c r="D1434" t="s">
        <v>1564</v>
      </c>
      <c r="E1434" s="5">
        <v>743</v>
      </c>
      <c r="F1434" s="5">
        <v>709</v>
      </c>
    </row>
    <row r="1435" spans="1:6" x14ac:dyDescent="0.35">
      <c r="A1435">
        <v>1922</v>
      </c>
      <c r="B1435" t="s">
        <v>41</v>
      </c>
      <c r="C1435">
        <v>47</v>
      </c>
      <c r="D1435" t="s">
        <v>1565</v>
      </c>
      <c r="E1435" s="5">
        <v>437</v>
      </c>
      <c r="F1435" s="5">
        <v>350</v>
      </c>
    </row>
    <row r="1436" spans="1:6" x14ac:dyDescent="0.35">
      <c r="A1436">
        <v>1922</v>
      </c>
      <c r="B1436" t="s">
        <v>41</v>
      </c>
      <c r="C1436">
        <v>48</v>
      </c>
      <c r="D1436" t="s">
        <v>1566</v>
      </c>
      <c r="E1436" s="5">
        <v>391</v>
      </c>
      <c r="F1436" s="5">
        <v>351</v>
      </c>
    </row>
    <row r="1437" spans="1:6" x14ac:dyDescent="0.35">
      <c r="A1437">
        <v>1922</v>
      </c>
      <c r="B1437" t="s">
        <v>41</v>
      </c>
      <c r="C1437">
        <v>3452</v>
      </c>
      <c r="D1437" t="s">
        <v>1567</v>
      </c>
      <c r="E1437" s="5">
        <v>108</v>
      </c>
      <c r="F1437" s="5">
        <v>111</v>
      </c>
    </row>
    <row r="1438" spans="1:6" x14ac:dyDescent="0.35">
      <c r="A1438">
        <v>1922</v>
      </c>
      <c r="B1438" t="s">
        <v>41</v>
      </c>
      <c r="C1438">
        <v>5057</v>
      </c>
      <c r="D1438" t="s">
        <v>1568</v>
      </c>
      <c r="E1438" s="5">
        <v>545</v>
      </c>
      <c r="F1438" s="5">
        <v>501</v>
      </c>
    </row>
    <row r="1439" spans="1:6" x14ac:dyDescent="0.35">
      <c r="A1439">
        <v>1922</v>
      </c>
      <c r="B1439" t="s">
        <v>41</v>
      </c>
      <c r="C1439">
        <v>51</v>
      </c>
      <c r="D1439" t="s">
        <v>1569</v>
      </c>
      <c r="E1439" s="5">
        <v>1877</v>
      </c>
      <c r="F1439" s="5">
        <v>1887</v>
      </c>
    </row>
    <row r="1440" spans="1:6" x14ac:dyDescent="0.35">
      <c r="A1440">
        <v>1922</v>
      </c>
      <c r="B1440" t="s">
        <v>41</v>
      </c>
      <c r="C1440">
        <v>1922</v>
      </c>
      <c r="D1440" t="s">
        <v>41</v>
      </c>
      <c r="E1440" s="5">
        <v>7</v>
      </c>
      <c r="F1440" s="11" t="s">
        <v>298</v>
      </c>
    </row>
    <row r="1441" spans="1:6" x14ac:dyDescent="0.35">
      <c r="A1441">
        <v>1922</v>
      </c>
      <c r="B1441" t="s">
        <v>41</v>
      </c>
      <c r="C1441">
        <v>1286</v>
      </c>
      <c r="D1441" t="s">
        <v>1570</v>
      </c>
      <c r="E1441" s="5">
        <v>478</v>
      </c>
      <c r="F1441" s="5">
        <v>468</v>
      </c>
    </row>
    <row r="1442" spans="1:6" x14ac:dyDescent="0.35">
      <c r="A1442">
        <v>1922</v>
      </c>
      <c r="B1442" t="s">
        <v>41</v>
      </c>
      <c r="C1442">
        <v>1323</v>
      </c>
      <c r="D1442" t="s">
        <v>1571</v>
      </c>
      <c r="E1442" s="5">
        <v>1207</v>
      </c>
      <c r="F1442" s="5">
        <v>1212</v>
      </c>
    </row>
    <row r="1443" spans="1:6" x14ac:dyDescent="0.35">
      <c r="A1443">
        <v>2117</v>
      </c>
      <c r="B1443" t="s">
        <v>245</v>
      </c>
      <c r="C1443">
        <v>2334</v>
      </c>
      <c r="D1443" t="s">
        <v>1572</v>
      </c>
      <c r="E1443" s="5">
        <v>14</v>
      </c>
      <c r="F1443" s="5">
        <v>3</v>
      </c>
    </row>
    <row r="1444" spans="1:6" x14ac:dyDescent="0.35">
      <c r="A1444">
        <v>2117</v>
      </c>
      <c r="B1444" t="s">
        <v>245</v>
      </c>
      <c r="C1444">
        <v>2117</v>
      </c>
      <c r="D1444" t="s">
        <v>245</v>
      </c>
      <c r="E1444" s="5">
        <v>28</v>
      </c>
      <c r="F1444" s="5">
        <v>29</v>
      </c>
    </row>
    <row r="1445" spans="1:6" x14ac:dyDescent="0.35">
      <c r="A1445">
        <v>2255</v>
      </c>
      <c r="B1445" t="s">
        <v>151</v>
      </c>
      <c r="C1445">
        <v>1224</v>
      </c>
      <c r="D1445" t="s">
        <v>1573</v>
      </c>
      <c r="E1445" s="5">
        <v>391</v>
      </c>
      <c r="F1445" s="5">
        <v>373</v>
      </c>
    </row>
    <row r="1446" spans="1:6" x14ac:dyDescent="0.35">
      <c r="A1446">
        <v>2255</v>
      </c>
      <c r="B1446" t="s">
        <v>151</v>
      </c>
      <c r="C1446">
        <v>1226</v>
      </c>
      <c r="D1446" t="s">
        <v>1574</v>
      </c>
      <c r="E1446" s="5">
        <v>266</v>
      </c>
      <c r="F1446" s="5">
        <v>263</v>
      </c>
    </row>
    <row r="1447" spans="1:6" x14ac:dyDescent="0.35">
      <c r="A1447">
        <v>2255</v>
      </c>
      <c r="B1447" t="s">
        <v>151</v>
      </c>
      <c r="C1447">
        <v>1225</v>
      </c>
      <c r="D1447" t="s">
        <v>1575</v>
      </c>
      <c r="E1447" s="5">
        <v>219</v>
      </c>
      <c r="F1447" s="5">
        <v>208</v>
      </c>
    </row>
    <row r="1448" spans="1:6" x14ac:dyDescent="0.35">
      <c r="A1448">
        <v>2002</v>
      </c>
      <c r="B1448" t="s">
        <v>129</v>
      </c>
      <c r="C1448">
        <v>3624</v>
      </c>
      <c r="D1448" t="s">
        <v>1576</v>
      </c>
      <c r="E1448" s="5">
        <v>335</v>
      </c>
      <c r="F1448" s="5">
        <v>335</v>
      </c>
    </row>
    <row r="1449" spans="1:6" x14ac:dyDescent="0.35">
      <c r="A1449">
        <v>2002</v>
      </c>
      <c r="B1449" t="s">
        <v>129</v>
      </c>
      <c r="C1449">
        <v>5201</v>
      </c>
      <c r="D1449" t="s">
        <v>1577</v>
      </c>
      <c r="E1449" s="5">
        <v>23</v>
      </c>
      <c r="F1449" s="5">
        <v>55</v>
      </c>
    </row>
    <row r="1450" spans="1:6" x14ac:dyDescent="0.35">
      <c r="A1450">
        <v>2002</v>
      </c>
      <c r="B1450" t="s">
        <v>129</v>
      </c>
      <c r="C1450">
        <v>316</v>
      </c>
      <c r="D1450" t="s">
        <v>1578</v>
      </c>
      <c r="E1450" s="5">
        <v>378</v>
      </c>
      <c r="F1450" s="5">
        <v>386</v>
      </c>
    </row>
    <row r="1451" spans="1:6" x14ac:dyDescent="0.35">
      <c r="A1451">
        <v>2002</v>
      </c>
      <c r="B1451" t="s">
        <v>129</v>
      </c>
      <c r="C1451">
        <v>313</v>
      </c>
      <c r="D1451" t="s">
        <v>1579</v>
      </c>
      <c r="E1451" s="5">
        <v>187</v>
      </c>
      <c r="F1451" s="5">
        <v>159</v>
      </c>
    </row>
    <row r="1452" spans="1:6" x14ac:dyDescent="0.35">
      <c r="A1452">
        <v>2002</v>
      </c>
      <c r="B1452" t="s">
        <v>129</v>
      </c>
      <c r="C1452">
        <v>311</v>
      </c>
      <c r="D1452" t="s">
        <v>1580</v>
      </c>
      <c r="E1452" s="5">
        <v>241</v>
      </c>
      <c r="F1452" s="5">
        <v>206</v>
      </c>
    </row>
    <row r="1453" spans="1:6" x14ac:dyDescent="0.35">
      <c r="A1453">
        <v>2002</v>
      </c>
      <c r="B1453" t="s">
        <v>129</v>
      </c>
      <c r="C1453">
        <v>315</v>
      </c>
      <c r="D1453" t="s">
        <v>1581</v>
      </c>
      <c r="E1453" s="5">
        <v>229</v>
      </c>
      <c r="F1453" s="5">
        <v>222</v>
      </c>
    </row>
    <row r="1454" spans="1:6" x14ac:dyDescent="0.35">
      <c r="A1454">
        <v>2146</v>
      </c>
      <c r="B1454" t="s">
        <v>64</v>
      </c>
      <c r="C1454">
        <v>4540</v>
      </c>
      <c r="D1454" t="s">
        <v>1582</v>
      </c>
      <c r="E1454" s="5">
        <v>313</v>
      </c>
      <c r="F1454" s="5">
        <v>322</v>
      </c>
    </row>
    <row r="1455" spans="1:6" x14ac:dyDescent="0.35">
      <c r="A1455">
        <v>2146</v>
      </c>
      <c r="B1455" t="s">
        <v>64</v>
      </c>
      <c r="C1455">
        <v>1268</v>
      </c>
      <c r="D1455" t="s">
        <v>1583</v>
      </c>
      <c r="E1455" s="5">
        <v>692</v>
      </c>
      <c r="F1455" s="5">
        <v>678</v>
      </c>
    </row>
    <row r="1456" spans="1:6" x14ac:dyDescent="0.35">
      <c r="A1456">
        <v>2146</v>
      </c>
      <c r="B1456" t="s">
        <v>64</v>
      </c>
      <c r="C1456">
        <v>1359</v>
      </c>
      <c r="D1456" t="s">
        <v>1584</v>
      </c>
      <c r="E1456" s="5">
        <v>808</v>
      </c>
      <c r="F1456" s="5">
        <v>672</v>
      </c>
    </row>
    <row r="1457" spans="1:6" x14ac:dyDescent="0.35">
      <c r="A1457">
        <v>2146</v>
      </c>
      <c r="B1457" t="s">
        <v>64</v>
      </c>
      <c r="C1457">
        <v>1267</v>
      </c>
      <c r="D1457" t="s">
        <v>514</v>
      </c>
      <c r="E1457" s="5">
        <v>685</v>
      </c>
      <c r="F1457" s="5">
        <v>623</v>
      </c>
    </row>
    <row r="1458" spans="1:6" x14ac:dyDescent="0.35">
      <c r="A1458">
        <v>2146</v>
      </c>
      <c r="B1458" t="s">
        <v>64</v>
      </c>
      <c r="C1458">
        <v>796</v>
      </c>
      <c r="D1458" t="s">
        <v>1585</v>
      </c>
      <c r="E1458" s="5">
        <v>410</v>
      </c>
      <c r="F1458" s="5">
        <v>414</v>
      </c>
    </row>
    <row r="1459" spans="1:6" x14ac:dyDescent="0.35">
      <c r="A1459">
        <v>2146</v>
      </c>
      <c r="B1459" t="s">
        <v>64</v>
      </c>
      <c r="C1459">
        <v>1360</v>
      </c>
      <c r="D1459" t="s">
        <v>1586</v>
      </c>
      <c r="E1459" s="5">
        <v>696</v>
      </c>
      <c r="F1459" s="5">
        <v>647</v>
      </c>
    </row>
    <row r="1460" spans="1:6" x14ac:dyDescent="0.35">
      <c r="A1460">
        <v>2146</v>
      </c>
      <c r="B1460" t="s">
        <v>64</v>
      </c>
      <c r="C1460">
        <v>797</v>
      </c>
      <c r="D1460" t="s">
        <v>953</v>
      </c>
      <c r="E1460" s="5">
        <v>543</v>
      </c>
      <c r="F1460" s="5">
        <v>492</v>
      </c>
    </row>
    <row r="1461" spans="1:6" x14ac:dyDescent="0.35">
      <c r="A1461">
        <v>2146</v>
      </c>
      <c r="B1461" t="s">
        <v>64</v>
      </c>
      <c r="C1461">
        <v>4541</v>
      </c>
      <c r="D1461" t="s">
        <v>1587</v>
      </c>
      <c r="E1461" s="5">
        <v>411</v>
      </c>
      <c r="F1461" s="5">
        <v>442</v>
      </c>
    </row>
    <row r="1462" spans="1:6" x14ac:dyDescent="0.35">
      <c r="A1462">
        <v>2146</v>
      </c>
      <c r="B1462" t="s">
        <v>64</v>
      </c>
      <c r="C1462">
        <v>4542</v>
      </c>
      <c r="D1462" t="s">
        <v>1588</v>
      </c>
      <c r="E1462" s="5">
        <v>434</v>
      </c>
      <c r="F1462" s="5">
        <v>455</v>
      </c>
    </row>
    <row r="1463" spans="1:6" x14ac:dyDescent="0.35">
      <c r="A1463">
        <v>2146</v>
      </c>
      <c r="B1463" t="s">
        <v>64</v>
      </c>
      <c r="C1463">
        <v>4230</v>
      </c>
      <c r="D1463" t="s">
        <v>1589</v>
      </c>
      <c r="E1463" s="5">
        <v>172</v>
      </c>
      <c r="F1463" s="5">
        <v>164</v>
      </c>
    </row>
    <row r="1464" spans="1:6" x14ac:dyDescent="0.35">
      <c r="A1464">
        <v>2146</v>
      </c>
      <c r="B1464" t="s">
        <v>64</v>
      </c>
      <c r="C1464">
        <v>4543</v>
      </c>
      <c r="D1464" t="s">
        <v>1590</v>
      </c>
      <c r="E1464" s="5">
        <v>376</v>
      </c>
      <c r="F1464" s="5">
        <v>398</v>
      </c>
    </row>
    <row r="1465" spans="1:6" x14ac:dyDescent="0.35">
      <c r="A1465">
        <v>2146</v>
      </c>
      <c r="B1465" t="s">
        <v>64</v>
      </c>
      <c r="C1465">
        <v>2146</v>
      </c>
      <c r="D1465" t="s">
        <v>64</v>
      </c>
      <c r="E1465" s="5">
        <v>13</v>
      </c>
      <c r="F1465" s="5">
        <v>21</v>
      </c>
    </row>
    <row r="1466" spans="1:6" x14ac:dyDescent="0.35">
      <c r="A1466">
        <v>2146</v>
      </c>
      <c r="B1466" t="s">
        <v>64</v>
      </c>
      <c r="C1466">
        <v>4544</v>
      </c>
      <c r="D1466" t="s">
        <v>1591</v>
      </c>
      <c r="E1466" s="5">
        <v>75</v>
      </c>
      <c r="F1466" s="5">
        <v>35</v>
      </c>
    </row>
    <row r="1467" spans="1:6" x14ac:dyDescent="0.35">
      <c r="A1467">
        <v>2251</v>
      </c>
      <c r="B1467" t="s">
        <v>145</v>
      </c>
      <c r="C1467">
        <v>1213</v>
      </c>
      <c r="D1467" t="s">
        <v>1592</v>
      </c>
      <c r="E1467" s="5">
        <v>360</v>
      </c>
      <c r="F1467" s="5">
        <v>229</v>
      </c>
    </row>
    <row r="1468" spans="1:6" x14ac:dyDescent="0.35">
      <c r="A1468">
        <v>2251</v>
      </c>
      <c r="B1468" t="s">
        <v>145</v>
      </c>
      <c r="C1468">
        <v>1238</v>
      </c>
      <c r="D1468" t="s">
        <v>1593</v>
      </c>
      <c r="E1468" s="5">
        <v>295</v>
      </c>
      <c r="F1468" s="5">
        <v>283</v>
      </c>
    </row>
    <row r="1469" spans="1:6" x14ac:dyDescent="0.35">
      <c r="A1469">
        <v>2251</v>
      </c>
      <c r="B1469" t="s">
        <v>145</v>
      </c>
      <c r="C1469">
        <v>4564</v>
      </c>
      <c r="D1469" t="s">
        <v>1594</v>
      </c>
      <c r="E1469" s="5">
        <v>303</v>
      </c>
      <c r="F1469" s="5">
        <v>278</v>
      </c>
    </row>
    <row r="1470" spans="1:6" x14ac:dyDescent="0.35">
      <c r="A1470">
        <v>2251</v>
      </c>
      <c r="B1470" t="s">
        <v>145</v>
      </c>
      <c r="C1470">
        <v>2251</v>
      </c>
      <c r="D1470" t="s">
        <v>145</v>
      </c>
      <c r="E1470" s="5">
        <v>94</v>
      </c>
      <c r="F1470" s="5">
        <v>250</v>
      </c>
    </row>
    <row r="1471" spans="1:6" x14ac:dyDescent="0.35">
      <c r="A1471">
        <v>1997</v>
      </c>
      <c r="B1471" t="s">
        <v>205</v>
      </c>
      <c r="C1471">
        <v>299</v>
      </c>
      <c r="D1471" t="s">
        <v>1595</v>
      </c>
      <c r="E1471" s="5">
        <v>139</v>
      </c>
      <c r="F1471" s="5">
        <v>133</v>
      </c>
    </row>
    <row r="1472" spans="1:6" x14ac:dyDescent="0.35">
      <c r="A1472">
        <v>1997</v>
      </c>
      <c r="B1472" t="s">
        <v>205</v>
      </c>
      <c r="C1472">
        <v>300</v>
      </c>
      <c r="D1472" t="s">
        <v>1596</v>
      </c>
      <c r="E1472" s="5">
        <v>126</v>
      </c>
      <c r="F1472" s="5">
        <v>115</v>
      </c>
    </row>
  </sheetData>
  <pageMargins left="0.7" right="0.7" top="0.75" bottom="0.75" header="0.3" footer="0.3"/>
  <pageSetup orientation="landscape" horizontalDpi="4294967293" vertic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8"/>
  <sheetViews>
    <sheetView workbookViewId="0">
      <pane ySplit="1" topLeftCell="A2" activePane="bottomLeft" state="frozen"/>
      <selection pane="bottomLeft" activeCell="F2" sqref="F2"/>
    </sheetView>
  </sheetViews>
  <sheetFormatPr defaultRowHeight="14.5" x14ac:dyDescent="0.35"/>
  <cols>
    <col min="3" max="3" width="44.453125" bestFit="1" customWidth="1"/>
    <col min="4" max="4" width="10.54296875" bestFit="1" customWidth="1"/>
    <col min="5" max="5" width="9.54296875" bestFit="1" customWidth="1"/>
  </cols>
  <sheetData>
    <row r="1" spans="1:8" x14ac:dyDescent="0.35">
      <c r="A1" t="s">
        <v>1597</v>
      </c>
      <c r="B1" t="s">
        <v>1598</v>
      </c>
      <c r="C1" t="s">
        <v>19</v>
      </c>
      <c r="D1" t="s">
        <v>1599</v>
      </c>
      <c r="E1" t="s">
        <v>1600</v>
      </c>
      <c r="F1" t="s">
        <v>1601</v>
      </c>
      <c r="G1" t="s">
        <v>1602</v>
      </c>
      <c r="H1" t="s">
        <v>1597</v>
      </c>
    </row>
    <row r="2" spans="1:8" x14ac:dyDescent="0.35">
      <c r="A2">
        <v>4103630</v>
      </c>
      <c r="B2">
        <v>2023</v>
      </c>
      <c r="C2" t="s">
        <v>1603</v>
      </c>
      <c r="D2" s="15">
        <v>74</v>
      </c>
      <c r="E2" s="15">
        <v>36</v>
      </c>
      <c r="F2" s="12">
        <f t="shared" ref="F2:F33" si="0">E2/D2</f>
        <v>0.48648648648648651</v>
      </c>
      <c r="G2">
        <v>1</v>
      </c>
      <c r="H2">
        <f>A2</f>
        <v>4103630</v>
      </c>
    </row>
    <row r="3" spans="1:8" x14ac:dyDescent="0.35">
      <c r="A3">
        <v>4109690</v>
      </c>
      <c r="B3">
        <v>2016</v>
      </c>
      <c r="C3" t="s">
        <v>1604</v>
      </c>
      <c r="D3" s="15">
        <v>11</v>
      </c>
      <c r="E3" s="15">
        <v>5</v>
      </c>
      <c r="F3" s="12">
        <f t="shared" si="0"/>
        <v>0.45454545454545453</v>
      </c>
      <c r="G3">
        <v>2</v>
      </c>
      <c r="H3">
        <f t="shared" ref="H3:H66" si="1">A3</f>
        <v>4109690</v>
      </c>
    </row>
    <row r="4" spans="1:8" x14ac:dyDescent="0.35">
      <c r="A4">
        <v>4107530</v>
      </c>
      <c r="B4">
        <v>2012</v>
      </c>
      <c r="C4" t="s">
        <v>1605</v>
      </c>
      <c r="D4" s="15">
        <v>47</v>
      </c>
      <c r="E4" s="15">
        <v>19</v>
      </c>
      <c r="F4" s="12">
        <f t="shared" si="0"/>
        <v>0.40425531914893614</v>
      </c>
      <c r="G4">
        <v>3</v>
      </c>
      <c r="H4">
        <f t="shared" si="1"/>
        <v>4107530</v>
      </c>
    </row>
    <row r="5" spans="1:8" x14ac:dyDescent="0.35">
      <c r="A5">
        <v>4103600</v>
      </c>
      <c r="B5">
        <v>2015</v>
      </c>
      <c r="C5" t="s">
        <v>1606</v>
      </c>
      <c r="D5" s="15">
        <v>68</v>
      </c>
      <c r="E5" s="15">
        <v>26</v>
      </c>
      <c r="F5" s="12">
        <f t="shared" si="0"/>
        <v>0.38235294117647056</v>
      </c>
      <c r="G5">
        <v>4</v>
      </c>
      <c r="H5">
        <f t="shared" si="1"/>
        <v>4103600</v>
      </c>
    </row>
    <row r="6" spans="1:8" x14ac:dyDescent="0.35">
      <c r="A6">
        <v>4109150</v>
      </c>
      <c r="B6">
        <v>2093</v>
      </c>
      <c r="C6" t="s">
        <v>1607</v>
      </c>
      <c r="D6" s="15">
        <v>642</v>
      </c>
      <c r="E6" s="15">
        <v>218</v>
      </c>
      <c r="F6" s="12">
        <f t="shared" si="0"/>
        <v>0.33956386292834889</v>
      </c>
      <c r="G6">
        <v>5</v>
      </c>
      <c r="H6">
        <f t="shared" si="1"/>
        <v>4109150</v>
      </c>
    </row>
    <row r="7" spans="1:8" x14ac:dyDescent="0.35">
      <c r="A7">
        <v>4105250</v>
      </c>
      <c r="B7">
        <v>2248</v>
      </c>
      <c r="C7" t="s">
        <v>1608</v>
      </c>
      <c r="D7" s="15">
        <v>74</v>
      </c>
      <c r="E7" s="15">
        <v>25</v>
      </c>
      <c r="F7" s="12">
        <f t="shared" si="0"/>
        <v>0.33783783783783783</v>
      </c>
      <c r="G7">
        <v>6</v>
      </c>
      <c r="H7">
        <f t="shared" si="1"/>
        <v>4105250</v>
      </c>
    </row>
    <row r="8" spans="1:8" x14ac:dyDescent="0.35">
      <c r="A8">
        <v>4111640</v>
      </c>
      <c r="B8">
        <v>2247</v>
      </c>
      <c r="C8" t="s">
        <v>1609</v>
      </c>
      <c r="D8" s="15">
        <v>27</v>
      </c>
      <c r="E8" s="15">
        <v>9</v>
      </c>
      <c r="F8" s="12">
        <f t="shared" si="0"/>
        <v>0.33333333333333331</v>
      </c>
      <c r="G8">
        <v>7</v>
      </c>
      <c r="H8">
        <f t="shared" si="1"/>
        <v>4111640</v>
      </c>
    </row>
    <row r="9" spans="1:8" x14ac:dyDescent="0.35">
      <c r="A9">
        <v>4104290</v>
      </c>
      <c r="B9">
        <v>2021</v>
      </c>
      <c r="C9" t="s">
        <v>1610</v>
      </c>
      <c r="D9" s="15">
        <v>3</v>
      </c>
      <c r="E9" s="15">
        <v>1</v>
      </c>
      <c r="F9" s="12">
        <f t="shared" si="0"/>
        <v>0.33333333333333331</v>
      </c>
      <c r="G9">
        <v>8</v>
      </c>
      <c r="H9">
        <f t="shared" si="1"/>
        <v>4104290</v>
      </c>
    </row>
    <row r="10" spans="1:8" x14ac:dyDescent="0.35">
      <c r="A10">
        <v>4110020</v>
      </c>
      <c r="B10">
        <v>1973</v>
      </c>
      <c r="C10" t="s">
        <v>1611</v>
      </c>
      <c r="D10" s="15">
        <v>313</v>
      </c>
      <c r="E10" s="15">
        <v>100</v>
      </c>
      <c r="F10" s="12">
        <f t="shared" si="0"/>
        <v>0.31948881789137379</v>
      </c>
      <c r="G10">
        <v>9</v>
      </c>
      <c r="H10">
        <f t="shared" si="1"/>
        <v>4110020</v>
      </c>
    </row>
    <row r="11" spans="1:8" x14ac:dyDescent="0.35">
      <c r="A11">
        <v>4110080</v>
      </c>
      <c r="B11">
        <v>1967</v>
      </c>
      <c r="C11" t="s">
        <v>1612</v>
      </c>
      <c r="D11" s="15">
        <v>116</v>
      </c>
      <c r="E11" s="15">
        <v>36</v>
      </c>
      <c r="F11" s="12">
        <f t="shared" si="0"/>
        <v>0.31034482758620691</v>
      </c>
      <c r="G11">
        <v>10</v>
      </c>
      <c r="H11">
        <f t="shared" si="1"/>
        <v>4110080</v>
      </c>
    </row>
    <row r="12" spans="1:8" x14ac:dyDescent="0.35">
      <c r="A12">
        <v>4101500</v>
      </c>
      <c r="B12">
        <v>2115</v>
      </c>
      <c r="C12" t="s">
        <v>1613</v>
      </c>
      <c r="D12" s="15">
        <v>26</v>
      </c>
      <c r="E12" s="15">
        <v>8</v>
      </c>
      <c r="F12" s="12">
        <f t="shared" si="0"/>
        <v>0.30769230769230771</v>
      </c>
      <c r="G12">
        <v>11</v>
      </c>
      <c r="H12">
        <f t="shared" si="1"/>
        <v>4101500</v>
      </c>
    </row>
    <row r="13" spans="1:8" x14ac:dyDescent="0.35">
      <c r="A13">
        <v>4105310</v>
      </c>
      <c r="B13">
        <v>2020</v>
      </c>
      <c r="C13" t="s">
        <v>1614</v>
      </c>
      <c r="D13" s="15">
        <v>13</v>
      </c>
      <c r="E13" s="15">
        <v>4</v>
      </c>
      <c r="F13" s="12">
        <f t="shared" si="0"/>
        <v>0.30769230769230771</v>
      </c>
      <c r="G13">
        <v>12</v>
      </c>
      <c r="H13">
        <f t="shared" si="1"/>
        <v>4105310</v>
      </c>
    </row>
    <row r="14" spans="1:8" x14ac:dyDescent="0.35">
      <c r="A14">
        <v>4108940</v>
      </c>
      <c r="B14">
        <v>2214</v>
      </c>
      <c r="C14" t="s">
        <v>1615</v>
      </c>
      <c r="D14" s="15">
        <v>157</v>
      </c>
      <c r="E14" s="15">
        <v>48</v>
      </c>
      <c r="F14" s="12">
        <f t="shared" si="0"/>
        <v>0.30573248407643311</v>
      </c>
      <c r="G14">
        <v>13</v>
      </c>
      <c r="H14">
        <f t="shared" si="1"/>
        <v>4108940</v>
      </c>
    </row>
    <row r="15" spans="1:8" x14ac:dyDescent="0.35">
      <c r="A15">
        <v>4100003</v>
      </c>
      <c r="B15">
        <v>2193</v>
      </c>
      <c r="C15" t="s">
        <v>1616</v>
      </c>
      <c r="D15" s="15">
        <v>229</v>
      </c>
      <c r="E15" s="15">
        <v>70</v>
      </c>
      <c r="F15" s="12">
        <f t="shared" si="0"/>
        <v>0.3056768558951965</v>
      </c>
      <c r="G15">
        <v>14</v>
      </c>
      <c r="H15">
        <f t="shared" si="1"/>
        <v>4100003</v>
      </c>
    </row>
    <row r="16" spans="1:8" x14ac:dyDescent="0.35">
      <c r="A16">
        <v>4101590</v>
      </c>
      <c r="B16">
        <v>2051</v>
      </c>
      <c r="C16" t="s">
        <v>1617</v>
      </c>
      <c r="D16" s="15">
        <v>10</v>
      </c>
      <c r="E16" s="15">
        <v>3</v>
      </c>
      <c r="F16" s="12">
        <f t="shared" si="0"/>
        <v>0.3</v>
      </c>
      <c r="G16">
        <v>15</v>
      </c>
      <c r="H16">
        <f t="shared" si="1"/>
        <v>4101590</v>
      </c>
    </row>
    <row r="17" spans="1:8" x14ac:dyDescent="0.35">
      <c r="A17">
        <v>4106750</v>
      </c>
      <c r="B17">
        <v>1934</v>
      </c>
      <c r="C17" t="s">
        <v>1618</v>
      </c>
      <c r="D17" s="15">
        <v>178</v>
      </c>
      <c r="E17" s="15">
        <v>52</v>
      </c>
      <c r="F17" s="12">
        <f t="shared" si="0"/>
        <v>0.29213483146067415</v>
      </c>
      <c r="G17">
        <v>16</v>
      </c>
      <c r="H17">
        <f t="shared" si="1"/>
        <v>4106750</v>
      </c>
    </row>
    <row r="18" spans="1:8" x14ac:dyDescent="0.35">
      <c r="A18">
        <v>4101350</v>
      </c>
      <c r="B18">
        <v>2111</v>
      </c>
      <c r="C18" t="s">
        <v>1619</v>
      </c>
      <c r="D18" s="15">
        <v>57</v>
      </c>
      <c r="E18" s="15">
        <v>16</v>
      </c>
      <c r="F18" s="12">
        <f t="shared" si="0"/>
        <v>0.2807017543859649</v>
      </c>
      <c r="G18">
        <v>17</v>
      </c>
      <c r="H18">
        <f t="shared" si="1"/>
        <v>4101350</v>
      </c>
    </row>
    <row r="19" spans="1:8" x14ac:dyDescent="0.35">
      <c r="A19">
        <v>4106120</v>
      </c>
      <c r="B19">
        <v>2114</v>
      </c>
      <c r="C19" t="s">
        <v>1620</v>
      </c>
      <c r="D19" s="15">
        <v>59</v>
      </c>
      <c r="E19" s="15">
        <v>16</v>
      </c>
      <c r="F19" s="12">
        <f t="shared" si="0"/>
        <v>0.2711864406779661</v>
      </c>
      <c r="G19">
        <v>18</v>
      </c>
      <c r="H19">
        <f t="shared" si="1"/>
        <v>4106120</v>
      </c>
    </row>
    <row r="20" spans="1:8" x14ac:dyDescent="0.35">
      <c r="A20">
        <v>4110110</v>
      </c>
      <c r="B20">
        <v>2009</v>
      </c>
      <c r="C20" t="s">
        <v>1621</v>
      </c>
      <c r="D20" s="15">
        <v>149</v>
      </c>
      <c r="E20" s="15">
        <v>39</v>
      </c>
      <c r="F20" s="12">
        <f t="shared" si="0"/>
        <v>0.26174496644295303</v>
      </c>
      <c r="G20">
        <v>19</v>
      </c>
      <c r="H20">
        <f t="shared" si="1"/>
        <v>4110110</v>
      </c>
    </row>
    <row r="21" spans="1:8" x14ac:dyDescent="0.35">
      <c r="A21">
        <v>4110200</v>
      </c>
      <c r="B21">
        <v>2045</v>
      </c>
      <c r="C21" t="s">
        <v>1622</v>
      </c>
      <c r="D21" s="15">
        <v>124</v>
      </c>
      <c r="E21" s="15">
        <v>32</v>
      </c>
      <c r="F21" s="12">
        <f t="shared" si="0"/>
        <v>0.25806451612903225</v>
      </c>
      <c r="G21">
        <v>20</v>
      </c>
      <c r="H21">
        <f t="shared" si="1"/>
        <v>4110200</v>
      </c>
    </row>
    <row r="22" spans="1:8" x14ac:dyDescent="0.35">
      <c r="A22">
        <v>4107880</v>
      </c>
      <c r="B22">
        <v>2112</v>
      </c>
      <c r="C22" t="s">
        <v>1623</v>
      </c>
      <c r="D22" s="15">
        <v>12</v>
      </c>
      <c r="E22" s="15">
        <v>3</v>
      </c>
      <c r="F22" s="12">
        <f t="shared" si="0"/>
        <v>0.25</v>
      </c>
      <c r="G22">
        <v>21</v>
      </c>
      <c r="H22">
        <f t="shared" si="1"/>
        <v>4107880</v>
      </c>
    </row>
    <row r="23" spans="1:8" x14ac:dyDescent="0.35">
      <c r="A23">
        <v>4109960</v>
      </c>
      <c r="B23">
        <v>2062</v>
      </c>
      <c r="C23" t="s">
        <v>1624</v>
      </c>
      <c r="D23" s="15">
        <v>8</v>
      </c>
      <c r="E23" s="15">
        <v>2</v>
      </c>
      <c r="F23" s="12">
        <f t="shared" si="0"/>
        <v>0.25</v>
      </c>
      <c r="G23">
        <v>22</v>
      </c>
      <c r="H23">
        <f t="shared" si="1"/>
        <v>4109960</v>
      </c>
    </row>
    <row r="24" spans="1:8" x14ac:dyDescent="0.35">
      <c r="A24">
        <v>4107280</v>
      </c>
      <c r="B24">
        <v>2059</v>
      </c>
      <c r="C24" t="s">
        <v>1625</v>
      </c>
      <c r="D24" s="15">
        <v>710</v>
      </c>
      <c r="E24" s="15">
        <v>175</v>
      </c>
      <c r="F24" s="12">
        <f t="shared" si="0"/>
        <v>0.24647887323943662</v>
      </c>
      <c r="G24">
        <v>23</v>
      </c>
      <c r="H24">
        <f t="shared" si="1"/>
        <v>4107280</v>
      </c>
    </row>
    <row r="25" spans="1:8" x14ac:dyDescent="0.35">
      <c r="A25">
        <v>4109270</v>
      </c>
      <c r="B25">
        <v>2108</v>
      </c>
      <c r="C25" t="s">
        <v>1626</v>
      </c>
      <c r="D25" s="15">
        <v>3151</v>
      </c>
      <c r="E25" s="15">
        <v>775</v>
      </c>
      <c r="F25" s="12">
        <f t="shared" si="0"/>
        <v>0.24595366550301492</v>
      </c>
      <c r="G25">
        <v>24</v>
      </c>
      <c r="H25">
        <f t="shared" si="1"/>
        <v>4109270</v>
      </c>
    </row>
    <row r="26" spans="1:8" x14ac:dyDescent="0.35">
      <c r="A26">
        <v>4105640</v>
      </c>
      <c r="B26">
        <v>2000</v>
      </c>
      <c r="C26" t="s">
        <v>1627</v>
      </c>
      <c r="D26" s="15">
        <v>434</v>
      </c>
      <c r="E26" s="15">
        <v>104</v>
      </c>
      <c r="F26" s="12">
        <f t="shared" si="0"/>
        <v>0.23963133640552994</v>
      </c>
      <c r="G26">
        <v>25</v>
      </c>
      <c r="H26">
        <f t="shared" si="1"/>
        <v>4105640</v>
      </c>
    </row>
    <row r="27" spans="1:8" x14ac:dyDescent="0.35">
      <c r="A27">
        <v>4107080</v>
      </c>
      <c r="B27">
        <v>2056</v>
      </c>
      <c r="C27" t="s">
        <v>1628</v>
      </c>
      <c r="D27" s="15">
        <v>3742</v>
      </c>
      <c r="E27" s="15">
        <v>884</v>
      </c>
      <c r="F27" s="12">
        <f t="shared" si="0"/>
        <v>0.23623730625334047</v>
      </c>
      <c r="G27">
        <v>26</v>
      </c>
      <c r="H27">
        <f t="shared" si="1"/>
        <v>4107080</v>
      </c>
    </row>
    <row r="28" spans="1:8" x14ac:dyDescent="0.35">
      <c r="A28">
        <v>4104020</v>
      </c>
      <c r="B28">
        <v>2011</v>
      </c>
      <c r="C28" t="s">
        <v>1629</v>
      </c>
      <c r="D28" s="15">
        <v>43</v>
      </c>
      <c r="E28" s="15">
        <v>10</v>
      </c>
      <c r="F28" s="12">
        <f t="shared" si="0"/>
        <v>0.23255813953488372</v>
      </c>
      <c r="G28">
        <v>27</v>
      </c>
      <c r="H28">
        <f t="shared" si="1"/>
        <v>4104020</v>
      </c>
    </row>
    <row r="29" spans="1:8" x14ac:dyDescent="0.35">
      <c r="A29">
        <v>4110530</v>
      </c>
      <c r="B29">
        <v>1999</v>
      </c>
      <c r="C29" t="s">
        <v>1630</v>
      </c>
      <c r="D29" s="15">
        <v>374</v>
      </c>
      <c r="E29" s="15">
        <v>85</v>
      </c>
      <c r="F29" s="12">
        <f t="shared" si="0"/>
        <v>0.22727272727272727</v>
      </c>
      <c r="G29">
        <v>28</v>
      </c>
      <c r="H29">
        <f t="shared" si="1"/>
        <v>4110530</v>
      </c>
    </row>
    <row r="30" spans="1:8" x14ac:dyDescent="0.35">
      <c r="A30">
        <v>4109720</v>
      </c>
      <c r="B30">
        <v>1897</v>
      </c>
      <c r="C30" t="s">
        <v>1631</v>
      </c>
      <c r="D30" s="15">
        <v>196</v>
      </c>
      <c r="E30" s="15">
        <v>44</v>
      </c>
      <c r="F30" s="12">
        <f t="shared" si="0"/>
        <v>0.22448979591836735</v>
      </c>
      <c r="G30">
        <v>29</v>
      </c>
      <c r="H30">
        <f t="shared" si="1"/>
        <v>4109720</v>
      </c>
    </row>
    <row r="31" spans="1:8" x14ac:dyDescent="0.35">
      <c r="A31">
        <v>4106900</v>
      </c>
      <c r="B31">
        <v>2055</v>
      </c>
      <c r="C31" t="s">
        <v>1632</v>
      </c>
      <c r="D31" s="15">
        <v>6474</v>
      </c>
      <c r="E31" s="15">
        <v>1439</v>
      </c>
      <c r="F31" s="12">
        <f t="shared" si="0"/>
        <v>0.22227371022551745</v>
      </c>
      <c r="G31">
        <v>30</v>
      </c>
      <c r="H31">
        <f t="shared" si="1"/>
        <v>4106900</v>
      </c>
    </row>
    <row r="32" spans="1:8" x14ac:dyDescent="0.35">
      <c r="A32">
        <v>4103660</v>
      </c>
      <c r="B32">
        <v>1965</v>
      </c>
      <c r="C32" t="s">
        <v>1633</v>
      </c>
      <c r="D32" s="15">
        <v>3762</v>
      </c>
      <c r="E32" s="15">
        <v>826</v>
      </c>
      <c r="F32" s="12">
        <f t="shared" si="0"/>
        <v>0.21956406166932482</v>
      </c>
      <c r="G32">
        <v>31</v>
      </c>
      <c r="H32">
        <f t="shared" si="1"/>
        <v>4103660</v>
      </c>
    </row>
    <row r="33" spans="1:8" x14ac:dyDescent="0.35">
      <c r="A33">
        <v>4106740</v>
      </c>
      <c r="B33">
        <v>2053</v>
      </c>
      <c r="C33" t="s">
        <v>1634</v>
      </c>
      <c r="D33" s="15">
        <v>3301</v>
      </c>
      <c r="E33" s="15">
        <v>714</v>
      </c>
      <c r="F33" s="12">
        <f t="shared" si="0"/>
        <v>0.21629809148742804</v>
      </c>
      <c r="G33">
        <v>32</v>
      </c>
      <c r="H33">
        <f t="shared" si="1"/>
        <v>4106740</v>
      </c>
    </row>
    <row r="34" spans="1:8" x14ac:dyDescent="0.35">
      <c r="A34">
        <v>4108430</v>
      </c>
      <c r="B34">
        <v>1898</v>
      </c>
      <c r="C34" t="s">
        <v>1635</v>
      </c>
      <c r="D34" s="15">
        <v>529</v>
      </c>
      <c r="E34" s="15">
        <v>114</v>
      </c>
      <c r="F34" s="12">
        <f t="shared" ref="F34:F65" si="2">E34/D34</f>
        <v>0.21550094517958412</v>
      </c>
      <c r="G34">
        <v>33</v>
      </c>
      <c r="H34">
        <f t="shared" si="1"/>
        <v>4108430</v>
      </c>
    </row>
    <row r="35" spans="1:8" x14ac:dyDescent="0.35">
      <c r="A35">
        <v>4112990</v>
      </c>
      <c r="B35">
        <v>2220</v>
      </c>
      <c r="C35" t="s">
        <v>1636</v>
      </c>
      <c r="D35" s="15">
        <v>295</v>
      </c>
      <c r="E35" s="15">
        <v>63</v>
      </c>
      <c r="F35" s="12">
        <f t="shared" si="2"/>
        <v>0.2135593220338983</v>
      </c>
      <c r="G35">
        <v>34</v>
      </c>
      <c r="H35">
        <f t="shared" si="1"/>
        <v>4112990</v>
      </c>
    </row>
    <row r="36" spans="1:8" x14ac:dyDescent="0.35">
      <c r="A36">
        <v>4106820</v>
      </c>
      <c r="B36">
        <v>2107</v>
      </c>
      <c r="C36" t="s">
        <v>1637</v>
      </c>
      <c r="D36" s="15">
        <v>75</v>
      </c>
      <c r="E36" s="15">
        <v>16</v>
      </c>
      <c r="F36" s="12">
        <f t="shared" si="2"/>
        <v>0.21333333333333335</v>
      </c>
      <c r="G36">
        <v>35</v>
      </c>
      <c r="H36">
        <f t="shared" si="1"/>
        <v>4106820</v>
      </c>
    </row>
    <row r="37" spans="1:8" x14ac:dyDescent="0.35">
      <c r="A37">
        <v>4103940</v>
      </c>
      <c r="B37">
        <v>2187</v>
      </c>
      <c r="C37" t="s">
        <v>1638</v>
      </c>
      <c r="D37" s="15">
        <v>11974</v>
      </c>
      <c r="E37" s="15">
        <v>2554</v>
      </c>
      <c r="F37" s="12">
        <f t="shared" si="2"/>
        <v>0.21329547352597295</v>
      </c>
      <c r="G37">
        <v>36</v>
      </c>
      <c r="H37">
        <f t="shared" si="1"/>
        <v>4103940</v>
      </c>
    </row>
    <row r="38" spans="1:8" x14ac:dyDescent="0.35">
      <c r="A38">
        <v>4101470</v>
      </c>
      <c r="B38">
        <v>2005</v>
      </c>
      <c r="C38" t="s">
        <v>1639</v>
      </c>
      <c r="D38" s="15">
        <v>137</v>
      </c>
      <c r="E38" s="15">
        <v>29</v>
      </c>
      <c r="F38" s="12">
        <f t="shared" si="2"/>
        <v>0.21167883211678831</v>
      </c>
      <c r="G38">
        <v>37</v>
      </c>
      <c r="H38">
        <f t="shared" si="1"/>
        <v>4101470</v>
      </c>
    </row>
    <row r="39" spans="1:8" x14ac:dyDescent="0.35">
      <c r="A39">
        <v>4109000</v>
      </c>
      <c r="B39">
        <v>2110</v>
      </c>
      <c r="C39" t="s">
        <v>1640</v>
      </c>
      <c r="D39" s="15">
        <v>1239</v>
      </c>
      <c r="E39" s="15">
        <v>260</v>
      </c>
      <c r="F39" s="12">
        <f t="shared" si="2"/>
        <v>0.20984665052461662</v>
      </c>
      <c r="G39">
        <v>38</v>
      </c>
      <c r="H39">
        <f t="shared" si="1"/>
        <v>4109000</v>
      </c>
    </row>
    <row r="40" spans="1:8" x14ac:dyDescent="0.35">
      <c r="A40">
        <v>4105670</v>
      </c>
      <c r="B40">
        <v>1992</v>
      </c>
      <c r="C40" t="s">
        <v>1641</v>
      </c>
      <c r="D40" s="15">
        <v>716</v>
      </c>
      <c r="E40" s="15">
        <v>149</v>
      </c>
      <c r="F40" s="12">
        <f t="shared" si="2"/>
        <v>0.20810055865921787</v>
      </c>
      <c r="G40">
        <v>39</v>
      </c>
      <c r="H40">
        <f t="shared" si="1"/>
        <v>4105670</v>
      </c>
    </row>
    <row r="41" spans="1:8" x14ac:dyDescent="0.35">
      <c r="A41">
        <v>4102160</v>
      </c>
      <c r="B41">
        <v>2095</v>
      </c>
      <c r="C41" t="s">
        <v>1642</v>
      </c>
      <c r="D41" s="15">
        <v>101</v>
      </c>
      <c r="E41" s="15">
        <v>21</v>
      </c>
      <c r="F41" s="12">
        <f t="shared" si="2"/>
        <v>0.20792079207920791</v>
      </c>
      <c r="G41">
        <v>40</v>
      </c>
      <c r="H41">
        <f t="shared" si="1"/>
        <v>4102160</v>
      </c>
    </row>
    <row r="42" spans="1:8" x14ac:dyDescent="0.35">
      <c r="A42">
        <v>4106600</v>
      </c>
      <c r="B42">
        <v>1895</v>
      </c>
      <c r="C42" t="s">
        <v>1643</v>
      </c>
      <c r="D42" s="15">
        <v>63</v>
      </c>
      <c r="E42" s="15">
        <v>13</v>
      </c>
      <c r="F42" s="12">
        <f t="shared" si="2"/>
        <v>0.20634920634920634</v>
      </c>
      <c r="G42">
        <v>41</v>
      </c>
      <c r="H42">
        <f t="shared" si="1"/>
        <v>4106600</v>
      </c>
    </row>
    <row r="43" spans="1:8" x14ac:dyDescent="0.35">
      <c r="A43">
        <v>4112600</v>
      </c>
      <c r="B43">
        <v>2204</v>
      </c>
      <c r="C43" t="s">
        <v>1644</v>
      </c>
      <c r="D43" s="15">
        <v>1474</v>
      </c>
      <c r="E43" s="15">
        <v>304</v>
      </c>
      <c r="F43" s="12">
        <f t="shared" si="2"/>
        <v>0.2062415196743555</v>
      </c>
      <c r="G43">
        <v>42</v>
      </c>
      <c r="H43">
        <f t="shared" si="1"/>
        <v>4112600</v>
      </c>
    </row>
    <row r="44" spans="1:8" x14ac:dyDescent="0.35">
      <c r="A44">
        <v>4100019</v>
      </c>
      <c r="B44">
        <v>2099</v>
      </c>
      <c r="C44" t="s">
        <v>1645</v>
      </c>
      <c r="D44" s="15">
        <v>1108</v>
      </c>
      <c r="E44" s="15">
        <v>228</v>
      </c>
      <c r="F44" s="12">
        <f t="shared" si="2"/>
        <v>0.20577617328519857</v>
      </c>
      <c r="G44">
        <v>43</v>
      </c>
      <c r="H44">
        <f t="shared" si="1"/>
        <v>4100019</v>
      </c>
    </row>
    <row r="45" spans="1:8" x14ac:dyDescent="0.35">
      <c r="A45">
        <v>4101710</v>
      </c>
      <c r="B45">
        <v>1894</v>
      </c>
      <c r="C45" t="s">
        <v>1646</v>
      </c>
      <c r="D45" s="15">
        <v>2059</v>
      </c>
      <c r="E45" s="15">
        <v>421</v>
      </c>
      <c r="F45" s="12">
        <f t="shared" si="2"/>
        <v>0.20446818844099077</v>
      </c>
      <c r="G45">
        <v>44</v>
      </c>
      <c r="H45">
        <f t="shared" si="1"/>
        <v>4101710</v>
      </c>
    </row>
    <row r="46" spans="1:8" x14ac:dyDescent="0.35">
      <c r="A46">
        <v>4101020</v>
      </c>
      <c r="B46">
        <v>2113</v>
      </c>
      <c r="C46" t="s">
        <v>1647</v>
      </c>
      <c r="D46" s="15">
        <v>225</v>
      </c>
      <c r="E46" s="15">
        <v>46</v>
      </c>
      <c r="F46" s="12">
        <f t="shared" si="2"/>
        <v>0.20444444444444446</v>
      </c>
      <c r="G46">
        <v>45</v>
      </c>
      <c r="H46">
        <f t="shared" si="1"/>
        <v>4101020</v>
      </c>
    </row>
    <row r="47" spans="1:8" x14ac:dyDescent="0.35">
      <c r="A47">
        <v>4107020</v>
      </c>
      <c r="B47">
        <v>2057</v>
      </c>
      <c r="C47" t="s">
        <v>1648</v>
      </c>
      <c r="D47" s="15">
        <v>6842</v>
      </c>
      <c r="E47" s="15">
        <v>1367</v>
      </c>
      <c r="F47" s="12">
        <f t="shared" si="2"/>
        <v>0.19979538146740719</v>
      </c>
      <c r="G47">
        <v>46</v>
      </c>
      <c r="H47">
        <f t="shared" si="1"/>
        <v>4107020</v>
      </c>
    </row>
    <row r="48" spans="1:8" x14ac:dyDescent="0.35">
      <c r="A48">
        <v>4100014</v>
      </c>
      <c r="B48">
        <v>2116</v>
      </c>
      <c r="C48" t="s">
        <v>1649</v>
      </c>
      <c r="D48" s="15">
        <v>940</v>
      </c>
      <c r="E48" s="15">
        <v>186</v>
      </c>
      <c r="F48" s="12">
        <f t="shared" si="2"/>
        <v>0.19787234042553192</v>
      </c>
      <c r="G48">
        <v>47</v>
      </c>
      <c r="H48">
        <f t="shared" si="1"/>
        <v>4100014</v>
      </c>
    </row>
    <row r="49" spans="1:8" x14ac:dyDescent="0.35">
      <c r="A49">
        <v>4103960</v>
      </c>
      <c r="B49">
        <v>1993</v>
      </c>
      <c r="C49" t="s">
        <v>1650</v>
      </c>
      <c r="D49" s="15">
        <v>172</v>
      </c>
      <c r="E49" s="15">
        <v>34</v>
      </c>
      <c r="F49" s="12">
        <f t="shared" si="2"/>
        <v>0.19767441860465115</v>
      </c>
      <c r="G49">
        <v>48</v>
      </c>
      <c r="H49">
        <f t="shared" si="1"/>
        <v>4103960</v>
      </c>
    </row>
    <row r="50" spans="1:8" x14ac:dyDescent="0.35">
      <c r="A50">
        <v>4102310</v>
      </c>
      <c r="B50">
        <v>1974</v>
      </c>
      <c r="C50" t="s">
        <v>1651</v>
      </c>
      <c r="D50" s="15">
        <v>1605</v>
      </c>
      <c r="E50" s="15">
        <v>313</v>
      </c>
      <c r="F50" s="12">
        <f t="shared" si="2"/>
        <v>0.19501557632398753</v>
      </c>
      <c r="G50">
        <v>49</v>
      </c>
      <c r="H50">
        <f t="shared" si="1"/>
        <v>4102310</v>
      </c>
    </row>
    <row r="51" spans="1:8" x14ac:dyDescent="0.35">
      <c r="A51">
        <v>4110410</v>
      </c>
      <c r="B51">
        <v>2001</v>
      </c>
      <c r="C51" t="s">
        <v>1652</v>
      </c>
      <c r="D51" s="15">
        <v>684</v>
      </c>
      <c r="E51" s="15">
        <v>133</v>
      </c>
      <c r="F51" s="12">
        <f t="shared" si="2"/>
        <v>0.19444444444444445</v>
      </c>
      <c r="G51">
        <v>50</v>
      </c>
      <c r="H51">
        <f t="shared" si="1"/>
        <v>4110410</v>
      </c>
    </row>
    <row r="52" spans="1:8" x14ac:dyDescent="0.35">
      <c r="A52">
        <v>4110520</v>
      </c>
      <c r="B52">
        <v>2182</v>
      </c>
      <c r="C52" t="s">
        <v>1653</v>
      </c>
      <c r="D52" s="15">
        <v>13801</v>
      </c>
      <c r="E52" s="15">
        <v>2680</v>
      </c>
      <c r="F52" s="12">
        <f t="shared" si="2"/>
        <v>0.19418882689660169</v>
      </c>
      <c r="G52">
        <v>51</v>
      </c>
      <c r="H52">
        <f t="shared" si="1"/>
        <v>4110520</v>
      </c>
    </row>
    <row r="53" spans="1:8" x14ac:dyDescent="0.35">
      <c r="A53">
        <v>4102800</v>
      </c>
      <c r="B53">
        <v>2185</v>
      </c>
      <c r="C53" t="s">
        <v>1654</v>
      </c>
      <c r="D53" s="15">
        <v>8147</v>
      </c>
      <c r="E53" s="15">
        <v>1581</v>
      </c>
      <c r="F53" s="12">
        <f t="shared" si="2"/>
        <v>0.19405916288204247</v>
      </c>
      <c r="G53">
        <v>52</v>
      </c>
      <c r="H53">
        <f t="shared" si="1"/>
        <v>4102800</v>
      </c>
    </row>
    <row r="54" spans="1:8" x14ac:dyDescent="0.35">
      <c r="A54">
        <v>4109120</v>
      </c>
      <c r="B54">
        <v>1990</v>
      </c>
      <c r="C54" t="s">
        <v>1655</v>
      </c>
      <c r="D54" s="15">
        <v>451</v>
      </c>
      <c r="E54" s="15">
        <v>87</v>
      </c>
      <c r="F54" s="12">
        <f t="shared" si="2"/>
        <v>0.19290465631929046</v>
      </c>
      <c r="G54">
        <v>53</v>
      </c>
      <c r="H54">
        <f t="shared" si="1"/>
        <v>4109120</v>
      </c>
    </row>
    <row r="55" spans="1:8" x14ac:dyDescent="0.35">
      <c r="A55">
        <v>4105100</v>
      </c>
      <c r="B55">
        <v>2096</v>
      </c>
      <c r="C55" t="s">
        <v>1656</v>
      </c>
      <c r="D55" s="15">
        <v>1455</v>
      </c>
      <c r="E55" s="15">
        <v>280</v>
      </c>
      <c r="F55" s="12">
        <f t="shared" si="2"/>
        <v>0.19243986254295534</v>
      </c>
      <c r="G55">
        <v>54</v>
      </c>
      <c r="H55">
        <f t="shared" si="1"/>
        <v>4105100</v>
      </c>
    </row>
    <row r="56" spans="1:8" x14ac:dyDescent="0.35">
      <c r="A56">
        <v>4106960</v>
      </c>
      <c r="B56">
        <v>2109</v>
      </c>
      <c r="C56" t="s">
        <v>1657</v>
      </c>
      <c r="D56" s="15">
        <v>21</v>
      </c>
      <c r="E56" s="15">
        <v>4</v>
      </c>
      <c r="F56" s="12">
        <f t="shared" si="2"/>
        <v>0.19047619047619047</v>
      </c>
      <c r="G56">
        <v>55</v>
      </c>
      <c r="H56">
        <f t="shared" si="1"/>
        <v>4106960</v>
      </c>
    </row>
    <row r="57" spans="1:8" x14ac:dyDescent="0.35">
      <c r="A57">
        <v>4107500</v>
      </c>
      <c r="B57">
        <v>2097</v>
      </c>
      <c r="C57" t="s">
        <v>1658</v>
      </c>
      <c r="D57" s="15">
        <v>6210</v>
      </c>
      <c r="E57" s="15">
        <v>1140</v>
      </c>
      <c r="F57" s="12">
        <f t="shared" si="2"/>
        <v>0.18357487922705315</v>
      </c>
      <c r="G57">
        <v>56</v>
      </c>
      <c r="H57">
        <f t="shared" si="1"/>
        <v>4107500</v>
      </c>
    </row>
    <row r="58" spans="1:8" x14ac:dyDescent="0.35">
      <c r="A58">
        <v>4102580</v>
      </c>
      <c r="B58">
        <v>2046</v>
      </c>
      <c r="C58" t="s">
        <v>1659</v>
      </c>
      <c r="D58" s="15">
        <v>191</v>
      </c>
      <c r="E58" s="15">
        <v>35</v>
      </c>
      <c r="F58" s="12">
        <f t="shared" si="2"/>
        <v>0.18324607329842932</v>
      </c>
      <c r="G58">
        <v>57</v>
      </c>
      <c r="H58">
        <f t="shared" si="1"/>
        <v>4102580</v>
      </c>
    </row>
    <row r="59" spans="1:8" x14ac:dyDescent="0.35">
      <c r="A59">
        <v>4111910</v>
      </c>
      <c r="B59">
        <v>2018</v>
      </c>
      <c r="C59" t="s">
        <v>1660</v>
      </c>
      <c r="D59" s="15">
        <v>11</v>
      </c>
      <c r="E59" s="15">
        <v>2</v>
      </c>
      <c r="F59" s="12">
        <f t="shared" si="2"/>
        <v>0.18181818181818182</v>
      </c>
      <c r="G59">
        <v>58</v>
      </c>
      <c r="H59">
        <f t="shared" si="1"/>
        <v>4111910</v>
      </c>
    </row>
    <row r="60" spans="1:8" x14ac:dyDescent="0.35">
      <c r="A60">
        <v>4108160</v>
      </c>
      <c r="B60">
        <v>2205</v>
      </c>
      <c r="C60" t="s">
        <v>1661</v>
      </c>
      <c r="D60" s="15">
        <v>2344</v>
      </c>
      <c r="E60" s="15">
        <v>424</v>
      </c>
      <c r="F60" s="12">
        <f t="shared" si="2"/>
        <v>0.18088737201365188</v>
      </c>
      <c r="G60">
        <v>59</v>
      </c>
      <c r="H60">
        <f t="shared" si="1"/>
        <v>4108160</v>
      </c>
    </row>
    <row r="61" spans="1:8" x14ac:dyDescent="0.35">
      <c r="A61">
        <v>4113530</v>
      </c>
      <c r="B61">
        <v>2146</v>
      </c>
      <c r="C61" t="s">
        <v>1662</v>
      </c>
      <c r="D61" s="15">
        <v>5940</v>
      </c>
      <c r="E61" s="15">
        <v>1066</v>
      </c>
      <c r="F61" s="12">
        <f t="shared" si="2"/>
        <v>0.17946127946127946</v>
      </c>
      <c r="G61">
        <v>60</v>
      </c>
      <c r="H61">
        <f t="shared" si="1"/>
        <v>4113530</v>
      </c>
    </row>
    <row r="62" spans="1:8" x14ac:dyDescent="0.35">
      <c r="A62">
        <v>4101560</v>
      </c>
      <c r="B62">
        <v>2041</v>
      </c>
      <c r="C62" t="s">
        <v>1663</v>
      </c>
      <c r="D62" s="15">
        <v>3155</v>
      </c>
      <c r="E62" s="15">
        <v>563</v>
      </c>
      <c r="F62" s="12">
        <f t="shared" si="2"/>
        <v>0.17844690966719493</v>
      </c>
      <c r="G62">
        <v>61</v>
      </c>
      <c r="H62">
        <f t="shared" si="1"/>
        <v>4101560</v>
      </c>
    </row>
    <row r="63" spans="1:8" x14ac:dyDescent="0.35">
      <c r="A63">
        <v>4109430</v>
      </c>
      <c r="B63">
        <v>2060</v>
      </c>
      <c r="C63" t="s">
        <v>1664</v>
      </c>
      <c r="D63" s="15">
        <v>73</v>
      </c>
      <c r="E63" s="15">
        <v>13</v>
      </c>
      <c r="F63" s="12">
        <f t="shared" si="2"/>
        <v>0.17808219178082191</v>
      </c>
      <c r="G63">
        <v>62</v>
      </c>
      <c r="H63">
        <f t="shared" si="1"/>
        <v>4109430</v>
      </c>
    </row>
    <row r="64" spans="1:8" x14ac:dyDescent="0.35">
      <c r="A64">
        <v>4111250</v>
      </c>
      <c r="B64">
        <v>2195</v>
      </c>
      <c r="C64" t="s">
        <v>1665</v>
      </c>
      <c r="D64" s="15">
        <v>248</v>
      </c>
      <c r="E64" s="15">
        <v>44</v>
      </c>
      <c r="F64" s="12">
        <f t="shared" si="2"/>
        <v>0.17741935483870969</v>
      </c>
      <c r="G64">
        <v>63</v>
      </c>
      <c r="H64">
        <f t="shared" si="1"/>
        <v>4111250</v>
      </c>
    </row>
    <row r="65" spans="1:8" x14ac:dyDescent="0.35">
      <c r="A65">
        <v>4108280</v>
      </c>
      <c r="B65">
        <v>2249</v>
      </c>
      <c r="C65" t="s">
        <v>1666</v>
      </c>
      <c r="D65" s="15">
        <v>34</v>
      </c>
      <c r="E65" s="15">
        <v>6</v>
      </c>
      <c r="F65" s="12">
        <f t="shared" si="2"/>
        <v>0.17647058823529413</v>
      </c>
      <c r="G65">
        <v>64</v>
      </c>
      <c r="H65">
        <f t="shared" si="1"/>
        <v>4108280</v>
      </c>
    </row>
    <row r="66" spans="1:8" x14ac:dyDescent="0.35">
      <c r="A66">
        <v>4100021</v>
      </c>
      <c r="B66">
        <v>2225</v>
      </c>
      <c r="C66" t="s">
        <v>1667</v>
      </c>
      <c r="D66" s="15">
        <v>252</v>
      </c>
      <c r="E66" s="15">
        <v>44</v>
      </c>
      <c r="F66" s="12">
        <f t="shared" ref="F66:F97" si="3">E66/D66</f>
        <v>0.17460317460317459</v>
      </c>
      <c r="G66">
        <v>65</v>
      </c>
      <c r="H66">
        <f t="shared" si="1"/>
        <v>4100021</v>
      </c>
    </row>
    <row r="67" spans="1:8" x14ac:dyDescent="0.35">
      <c r="A67">
        <v>4110680</v>
      </c>
      <c r="B67">
        <v>2044</v>
      </c>
      <c r="C67" t="s">
        <v>1668</v>
      </c>
      <c r="D67" s="15">
        <v>1201</v>
      </c>
      <c r="E67" s="15">
        <v>209</v>
      </c>
      <c r="F67" s="12">
        <f t="shared" si="3"/>
        <v>0.17402164862614489</v>
      </c>
      <c r="G67">
        <v>66</v>
      </c>
      <c r="H67">
        <f t="shared" ref="H67:H130" si="4">A67</f>
        <v>4110680</v>
      </c>
    </row>
    <row r="68" spans="1:8" x14ac:dyDescent="0.35">
      <c r="A68">
        <v>4111610</v>
      </c>
      <c r="B68">
        <v>1994</v>
      </c>
      <c r="C68" t="s">
        <v>1669</v>
      </c>
      <c r="D68" s="15">
        <v>1903</v>
      </c>
      <c r="E68" s="15">
        <v>331</v>
      </c>
      <c r="F68" s="12">
        <f t="shared" si="3"/>
        <v>0.17393589069889648</v>
      </c>
      <c r="G68">
        <v>67</v>
      </c>
      <c r="H68">
        <f t="shared" si="4"/>
        <v>4111610</v>
      </c>
    </row>
    <row r="69" spans="1:8" x14ac:dyDescent="0.35">
      <c r="A69">
        <v>4103390</v>
      </c>
      <c r="B69">
        <v>1964</v>
      </c>
      <c r="C69" t="s">
        <v>1670</v>
      </c>
      <c r="D69" s="15">
        <v>1036</v>
      </c>
      <c r="E69" s="15">
        <v>180</v>
      </c>
      <c r="F69" s="12">
        <f t="shared" si="3"/>
        <v>0.17374517374517376</v>
      </c>
      <c r="G69">
        <v>68</v>
      </c>
      <c r="H69">
        <f t="shared" si="4"/>
        <v>4103390</v>
      </c>
    </row>
    <row r="70" spans="1:8" x14ac:dyDescent="0.35">
      <c r="A70">
        <v>4104500</v>
      </c>
      <c r="B70">
        <v>2043</v>
      </c>
      <c r="C70" t="s">
        <v>1671</v>
      </c>
      <c r="D70" s="15">
        <v>5137</v>
      </c>
      <c r="E70" s="15">
        <v>882</v>
      </c>
      <c r="F70" s="12">
        <f t="shared" si="3"/>
        <v>0.17169554214522095</v>
      </c>
      <c r="G70">
        <v>69</v>
      </c>
      <c r="H70">
        <f t="shared" si="4"/>
        <v>4104500</v>
      </c>
    </row>
    <row r="71" spans="1:8" x14ac:dyDescent="0.35">
      <c r="A71">
        <v>4100640</v>
      </c>
      <c r="B71">
        <v>1968</v>
      </c>
      <c r="C71" t="s">
        <v>1672</v>
      </c>
      <c r="D71" s="15">
        <v>762</v>
      </c>
      <c r="E71" s="15">
        <v>130</v>
      </c>
      <c r="F71" s="12">
        <f t="shared" si="3"/>
        <v>0.17060367454068243</v>
      </c>
      <c r="G71">
        <v>70</v>
      </c>
      <c r="H71">
        <f t="shared" si="4"/>
        <v>4100640</v>
      </c>
    </row>
    <row r="72" spans="1:8" x14ac:dyDescent="0.35">
      <c r="A72">
        <v>4101800</v>
      </c>
      <c r="B72">
        <v>1969</v>
      </c>
      <c r="C72" t="s">
        <v>1673</v>
      </c>
      <c r="D72" s="15">
        <v>763</v>
      </c>
      <c r="E72" s="15">
        <v>129</v>
      </c>
      <c r="F72" s="12">
        <f t="shared" si="3"/>
        <v>0.1690694626474443</v>
      </c>
      <c r="G72">
        <v>71</v>
      </c>
      <c r="H72">
        <f t="shared" si="4"/>
        <v>4101800</v>
      </c>
    </row>
    <row r="73" spans="1:8" x14ac:dyDescent="0.35">
      <c r="A73">
        <v>4105910</v>
      </c>
      <c r="B73">
        <v>2054</v>
      </c>
      <c r="C73" t="s">
        <v>1674</v>
      </c>
      <c r="D73" s="15">
        <v>6267</v>
      </c>
      <c r="E73" s="15">
        <v>1053</v>
      </c>
      <c r="F73" s="12">
        <f t="shared" si="3"/>
        <v>0.16802297750119674</v>
      </c>
      <c r="G73">
        <v>72</v>
      </c>
      <c r="H73">
        <f t="shared" si="4"/>
        <v>4105910</v>
      </c>
    </row>
    <row r="74" spans="1:8" x14ac:dyDescent="0.35">
      <c r="A74">
        <v>4111970</v>
      </c>
      <c r="B74">
        <v>2102</v>
      </c>
      <c r="C74" t="s">
        <v>1675</v>
      </c>
      <c r="D74" s="15">
        <v>2658</v>
      </c>
      <c r="E74" s="15">
        <v>445</v>
      </c>
      <c r="F74" s="12">
        <f t="shared" si="3"/>
        <v>0.16741911211437172</v>
      </c>
      <c r="G74">
        <v>73</v>
      </c>
      <c r="H74">
        <f t="shared" si="4"/>
        <v>4111970</v>
      </c>
    </row>
    <row r="75" spans="1:8" x14ac:dyDescent="0.35">
      <c r="A75">
        <v>4103840</v>
      </c>
      <c r="B75">
        <v>2050</v>
      </c>
      <c r="C75" t="s">
        <v>1676</v>
      </c>
      <c r="D75" s="15">
        <v>682</v>
      </c>
      <c r="E75" s="15">
        <v>114</v>
      </c>
      <c r="F75" s="12">
        <f t="shared" si="3"/>
        <v>0.16715542521994134</v>
      </c>
      <c r="G75">
        <v>74</v>
      </c>
      <c r="H75">
        <f t="shared" si="4"/>
        <v>4103840</v>
      </c>
    </row>
    <row r="76" spans="1:8" x14ac:dyDescent="0.35">
      <c r="A76">
        <v>4109630</v>
      </c>
      <c r="B76">
        <v>2039</v>
      </c>
      <c r="C76" t="s">
        <v>1677</v>
      </c>
      <c r="D76" s="15">
        <v>3528</v>
      </c>
      <c r="E76" s="15">
        <v>588</v>
      </c>
      <c r="F76" s="12">
        <f t="shared" si="3"/>
        <v>0.16666666666666666</v>
      </c>
      <c r="G76">
        <v>75</v>
      </c>
      <c r="H76">
        <f t="shared" si="4"/>
        <v>4109630</v>
      </c>
    </row>
    <row r="77" spans="1:8" x14ac:dyDescent="0.35">
      <c r="A77">
        <v>4108460</v>
      </c>
      <c r="B77">
        <v>2010</v>
      </c>
      <c r="C77" t="s">
        <v>1678</v>
      </c>
      <c r="D77" s="15">
        <v>67</v>
      </c>
      <c r="E77" s="15">
        <v>11</v>
      </c>
      <c r="F77" s="12">
        <f t="shared" si="3"/>
        <v>0.16417910447761194</v>
      </c>
      <c r="G77">
        <v>76</v>
      </c>
      <c r="H77">
        <f t="shared" si="4"/>
        <v>4108460</v>
      </c>
    </row>
    <row r="78" spans="1:8" x14ac:dyDescent="0.35">
      <c r="A78">
        <v>4108040</v>
      </c>
      <c r="B78">
        <v>2048</v>
      </c>
      <c r="C78" t="s">
        <v>1679</v>
      </c>
      <c r="D78" s="15">
        <v>14691</v>
      </c>
      <c r="E78" s="15">
        <v>2398</v>
      </c>
      <c r="F78" s="12">
        <f t="shared" si="3"/>
        <v>0.16322918793819347</v>
      </c>
      <c r="G78">
        <v>77</v>
      </c>
      <c r="H78">
        <f t="shared" si="4"/>
        <v>4108040</v>
      </c>
    </row>
    <row r="79" spans="1:8" x14ac:dyDescent="0.35">
      <c r="A79">
        <v>4113650</v>
      </c>
      <c r="B79">
        <v>1997</v>
      </c>
      <c r="C79" t="s">
        <v>1680</v>
      </c>
      <c r="D79" s="15">
        <v>380</v>
      </c>
      <c r="E79" s="15">
        <v>62</v>
      </c>
      <c r="F79" s="12">
        <f t="shared" si="3"/>
        <v>0.16315789473684211</v>
      </c>
      <c r="G79">
        <v>78</v>
      </c>
      <c r="H79">
        <f t="shared" si="4"/>
        <v>4113650</v>
      </c>
    </row>
    <row r="80" spans="1:8" x14ac:dyDescent="0.35">
      <c r="A80">
        <v>4107200</v>
      </c>
      <c r="B80">
        <v>2212</v>
      </c>
      <c r="C80" t="s">
        <v>1681</v>
      </c>
      <c r="D80" s="15">
        <v>2740</v>
      </c>
      <c r="E80" s="15">
        <v>442</v>
      </c>
      <c r="F80" s="12">
        <f t="shared" si="3"/>
        <v>0.16131386861313868</v>
      </c>
      <c r="G80">
        <v>79</v>
      </c>
      <c r="H80">
        <f t="shared" si="4"/>
        <v>4107200</v>
      </c>
    </row>
    <row r="81" spans="1:8" x14ac:dyDescent="0.35">
      <c r="A81">
        <v>4105080</v>
      </c>
      <c r="B81">
        <v>2221</v>
      </c>
      <c r="C81" t="s">
        <v>1682</v>
      </c>
      <c r="D81" s="15">
        <v>461</v>
      </c>
      <c r="E81" s="15">
        <v>74</v>
      </c>
      <c r="F81" s="12">
        <f t="shared" si="3"/>
        <v>0.16052060737527116</v>
      </c>
      <c r="G81">
        <v>80</v>
      </c>
      <c r="H81">
        <f t="shared" si="4"/>
        <v>4105080</v>
      </c>
    </row>
    <row r="82" spans="1:8" x14ac:dyDescent="0.35">
      <c r="A82">
        <v>4108820</v>
      </c>
      <c r="B82">
        <v>1966</v>
      </c>
      <c r="C82" t="s">
        <v>1683</v>
      </c>
      <c r="D82" s="15">
        <v>2184</v>
      </c>
      <c r="E82" s="15">
        <v>345</v>
      </c>
      <c r="F82" s="12">
        <f t="shared" si="3"/>
        <v>0.15796703296703296</v>
      </c>
      <c r="G82">
        <v>81</v>
      </c>
      <c r="H82">
        <f t="shared" si="4"/>
        <v>4108820</v>
      </c>
    </row>
    <row r="83" spans="1:8" x14ac:dyDescent="0.35">
      <c r="A83">
        <v>4104410</v>
      </c>
      <c r="B83">
        <v>2229</v>
      </c>
      <c r="C83" t="s">
        <v>1684</v>
      </c>
      <c r="D83" s="15">
        <v>304</v>
      </c>
      <c r="E83" s="15">
        <v>48</v>
      </c>
      <c r="F83" s="12">
        <f t="shared" si="3"/>
        <v>0.15789473684210525</v>
      </c>
      <c r="G83">
        <v>82</v>
      </c>
      <c r="H83">
        <f t="shared" si="4"/>
        <v>4104410</v>
      </c>
    </row>
    <row r="84" spans="1:8" x14ac:dyDescent="0.35">
      <c r="A84">
        <v>4106780</v>
      </c>
      <c r="B84">
        <v>2008</v>
      </c>
      <c r="C84" t="s">
        <v>1685</v>
      </c>
      <c r="D84" s="15">
        <v>628</v>
      </c>
      <c r="E84" s="15">
        <v>99</v>
      </c>
      <c r="F84" s="12">
        <f t="shared" si="3"/>
        <v>0.15764331210191082</v>
      </c>
      <c r="G84">
        <v>83</v>
      </c>
      <c r="H84">
        <f t="shared" si="4"/>
        <v>4106780</v>
      </c>
    </row>
    <row r="85" spans="1:8" x14ac:dyDescent="0.35">
      <c r="A85">
        <v>4101200</v>
      </c>
      <c r="B85">
        <v>1899</v>
      </c>
      <c r="C85" t="s">
        <v>1686</v>
      </c>
      <c r="D85" s="15">
        <v>159</v>
      </c>
      <c r="E85" s="15">
        <v>25</v>
      </c>
      <c r="F85" s="12">
        <f t="shared" si="3"/>
        <v>0.15723270440251572</v>
      </c>
      <c r="G85">
        <v>84</v>
      </c>
      <c r="H85">
        <f t="shared" si="4"/>
        <v>4101200</v>
      </c>
    </row>
    <row r="86" spans="1:8" x14ac:dyDescent="0.35">
      <c r="A86">
        <v>4106300</v>
      </c>
      <c r="B86">
        <v>2206</v>
      </c>
      <c r="C86" t="s">
        <v>1687</v>
      </c>
      <c r="D86" s="15">
        <v>5347</v>
      </c>
      <c r="E86" s="15">
        <v>839</v>
      </c>
      <c r="F86" s="12">
        <f t="shared" si="3"/>
        <v>0.15691041705629324</v>
      </c>
      <c r="G86">
        <v>85</v>
      </c>
      <c r="H86">
        <f t="shared" si="4"/>
        <v>4106300</v>
      </c>
    </row>
    <row r="87" spans="1:8" x14ac:dyDescent="0.35">
      <c r="A87">
        <v>4107380</v>
      </c>
      <c r="B87">
        <v>2101</v>
      </c>
      <c r="C87" t="s">
        <v>1688</v>
      </c>
      <c r="D87" s="15">
        <v>5034</v>
      </c>
      <c r="E87" s="15">
        <v>789</v>
      </c>
      <c r="F87" s="12">
        <f t="shared" si="3"/>
        <v>0.15673420738974969</v>
      </c>
      <c r="G87">
        <v>86</v>
      </c>
      <c r="H87">
        <f t="shared" si="4"/>
        <v>4107380</v>
      </c>
    </row>
    <row r="88" spans="1:8" x14ac:dyDescent="0.35">
      <c r="A88">
        <v>4103720</v>
      </c>
      <c r="B88">
        <v>1970</v>
      </c>
      <c r="C88" t="s">
        <v>1689</v>
      </c>
      <c r="D88" s="15">
        <v>3468</v>
      </c>
      <c r="E88" s="15">
        <v>543</v>
      </c>
      <c r="F88" s="12">
        <f t="shared" si="3"/>
        <v>0.15657439446366783</v>
      </c>
      <c r="G88">
        <v>87</v>
      </c>
      <c r="H88">
        <f t="shared" si="4"/>
        <v>4103720</v>
      </c>
    </row>
    <row r="89" spans="1:8" x14ac:dyDescent="0.35">
      <c r="A89">
        <v>4111940</v>
      </c>
      <c r="B89">
        <v>2003</v>
      </c>
      <c r="C89" t="s">
        <v>1690</v>
      </c>
      <c r="D89" s="15">
        <v>1429</v>
      </c>
      <c r="E89" s="15">
        <v>220</v>
      </c>
      <c r="F89" s="12">
        <f t="shared" si="3"/>
        <v>0.15395381385584325</v>
      </c>
      <c r="G89">
        <v>88</v>
      </c>
      <c r="H89">
        <f t="shared" si="4"/>
        <v>4111940</v>
      </c>
    </row>
    <row r="90" spans="1:8" x14ac:dyDescent="0.35">
      <c r="A90">
        <v>4113350</v>
      </c>
      <c r="B90">
        <v>2255</v>
      </c>
      <c r="C90" t="s">
        <v>1691</v>
      </c>
      <c r="D90" s="15">
        <v>1154</v>
      </c>
      <c r="E90" s="15">
        <v>176</v>
      </c>
      <c r="F90" s="12">
        <f t="shared" si="3"/>
        <v>0.15251299826689774</v>
      </c>
      <c r="G90">
        <v>89</v>
      </c>
      <c r="H90">
        <f t="shared" si="4"/>
        <v>4113350</v>
      </c>
    </row>
    <row r="91" spans="1:8" x14ac:dyDescent="0.35">
      <c r="A91">
        <v>4111400</v>
      </c>
      <c r="B91">
        <v>2061</v>
      </c>
      <c r="C91" t="s">
        <v>1692</v>
      </c>
      <c r="D91" s="15">
        <v>315</v>
      </c>
      <c r="E91" s="15">
        <v>48</v>
      </c>
      <c r="F91" s="12">
        <f t="shared" si="3"/>
        <v>0.15238095238095239</v>
      </c>
      <c r="G91">
        <v>90</v>
      </c>
      <c r="H91">
        <f t="shared" si="4"/>
        <v>4111400</v>
      </c>
    </row>
    <row r="92" spans="1:8" x14ac:dyDescent="0.35">
      <c r="A92">
        <v>4103260</v>
      </c>
      <c r="B92">
        <v>1945</v>
      </c>
      <c r="C92" t="s">
        <v>1693</v>
      </c>
      <c r="D92" s="15">
        <v>822</v>
      </c>
      <c r="E92" s="15">
        <v>125</v>
      </c>
      <c r="F92" s="12">
        <f t="shared" si="3"/>
        <v>0.15206812652068127</v>
      </c>
      <c r="G92">
        <v>91</v>
      </c>
      <c r="H92">
        <f t="shared" si="4"/>
        <v>4103260</v>
      </c>
    </row>
    <row r="93" spans="1:8" x14ac:dyDescent="0.35">
      <c r="A93">
        <v>4100048</v>
      </c>
      <c r="B93">
        <v>4131</v>
      </c>
      <c r="C93" t="s">
        <v>1694</v>
      </c>
      <c r="D93" s="15">
        <v>3449</v>
      </c>
      <c r="E93" s="15">
        <v>524</v>
      </c>
      <c r="F93" s="12">
        <f t="shared" si="3"/>
        <v>0.151928095100029</v>
      </c>
      <c r="G93">
        <v>92</v>
      </c>
      <c r="H93">
        <f t="shared" si="4"/>
        <v>4100048</v>
      </c>
    </row>
    <row r="94" spans="1:8" x14ac:dyDescent="0.35">
      <c r="A94">
        <v>4104620</v>
      </c>
      <c r="B94">
        <v>1998</v>
      </c>
      <c r="C94" t="s">
        <v>1695</v>
      </c>
      <c r="D94" s="15">
        <v>166</v>
      </c>
      <c r="E94" s="15">
        <v>25</v>
      </c>
      <c r="F94" s="12">
        <f t="shared" si="3"/>
        <v>0.15060240963855423</v>
      </c>
      <c r="G94">
        <v>93</v>
      </c>
      <c r="H94">
        <f t="shared" si="4"/>
        <v>4104620</v>
      </c>
    </row>
    <row r="95" spans="1:8" x14ac:dyDescent="0.35">
      <c r="A95">
        <v>4102610</v>
      </c>
      <c r="B95">
        <v>1995</v>
      </c>
      <c r="C95" t="s">
        <v>1696</v>
      </c>
      <c r="D95" s="15">
        <v>156</v>
      </c>
      <c r="E95" s="15">
        <v>23</v>
      </c>
      <c r="F95" s="12">
        <f t="shared" si="3"/>
        <v>0.14743589743589744</v>
      </c>
      <c r="G95">
        <v>94</v>
      </c>
      <c r="H95">
        <f t="shared" si="4"/>
        <v>4102610</v>
      </c>
    </row>
    <row r="96" spans="1:8" x14ac:dyDescent="0.35">
      <c r="A96">
        <v>4102040</v>
      </c>
      <c r="B96">
        <v>2088</v>
      </c>
      <c r="C96" t="s">
        <v>1697</v>
      </c>
      <c r="D96" s="15">
        <v>6680</v>
      </c>
      <c r="E96" s="15">
        <v>978</v>
      </c>
      <c r="F96" s="12">
        <f t="shared" si="3"/>
        <v>0.14640718562874253</v>
      </c>
      <c r="G96">
        <v>95</v>
      </c>
      <c r="H96">
        <f t="shared" si="4"/>
        <v>4102040</v>
      </c>
    </row>
    <row r="97" spans="1:8" x14ac:dyDescent="0.35">
      <c r="A97">
        <v>4109480</v>
      </c>
      <c r="B97">
        <v>2181</v>
      </c>
      <c r="C97" t="s">
        <v>1698</v>
      </c>
      <c r="D97" s="15">
        <v>4334</v>
      </c>
      <c r="E97" s="15">
        <v>633</v>
      </c>
      <c r="F97" s="12">
        <f t="shared" si="3"/>
        <v>0.14605445316105214</v>
      </c>
      <c r="G97">
        <v>96</v>
      </c>
      <c r="H97">
        <f t="shared" si="4"/>
        <v>4109480</v>
      </c>
    </row>
    <row r="98" spans="1:8" x14ac:dyDescent="0.35">
      <c r="A98">
        <v>4103540</v>
      </c>
      <c r="B98">
        <v>2216</v>
      </c>
      <c r="C98" t="s">
        <v>1699</v>
      </c>
      <c r="D98" s="15">
        <v>310</v>
      </c>
      <c r="E98" s="15">
        <v>45</v>
      </c>
      <c r="F98" s="12">
        <f t="shared" ref="F98:F129" si="5">E98/D98</f>
        <v>0.14516129032258066</v>
      </c>
      <c r="G98">
        <v>97</v>
      </c>
      <c r="H98">
        <f t="shared" si="4"/>
        <v>4103540</v>
      </c>
    </row>
    <row r="99" spans="1:8" x14ac:dyDescent="0.35">
      <c r="A99">
        <v>4112320</v>
      </c>
      <c r="B99">
        <v>2197</v>
      </c>
      <c r="C99" t="s">
        <v>1700</v>
      </c>
      <c r="D99" s="15">
        <v>2288</v>
      </c>
      <c r="E99" s="15">
        <v>331</v>
      </c>
      <c r="F99" s="12">
        <f t="shared" si="5"/>
        <v>0.14466783216783216</v>
      </c>
      <c r="G99">
        <v>98</v>
      </c>
      <c r="H99">
        <f t="shared" si="4"/>
        <v>4112320</v>
      </c>
    </row>
    <row r="100" spans="1:8" x14ac:dyDescent="0.35">
      <c r="A100">
        <v>4112930</v>
      </c>
      <c r="B100">
        <v>1947</v>
      </c>
      <c r="C100" t="s">
        <v>1701</v>
      </c>
      <c r="D100" s="15">
        <v>646</v>
      </c>
      <c r="E100" s="15">
        <v>93</v>
      </c>
      <c r="F100" s="12">
        <f t="shared" si="5"/>
        <v>0.14396284829721362</v>
      </c>
      <c r="G100">
        <v>99</v>
      </c>
      <c r="H100">
        <f t="shared" si="4"/>
        <v>4112930</v>
      </c>
    </row>
    <row r="101" spans="1:8" x14ac:dyDescent="0.35">
      <c r="A101">
        <v>4102940</v>
      </c>
      <c r="B101">
        <v>2042</v>
      </c>
      <c r="C101" t="s">
        <v>1702</v>
      </c>
      <c r="D101" s="15">
        <v>5090</v>
      </c>
      <c r="E101" s="15">
        <v>732</v>
      </c>
      <c r="F101" s="12">
        <f t="shared" si="5"/>
        <v>0.143811394891945</v>
      </c>
      <c r="G101">
        <v>100</v>
      </c>
      <c r="H101">
        <f t="shared" si="4"/>
        <v>4102940</v>
      </c>
    </row>
    <row r="102" spans="1:8" x14ac:dyDescent="0.35">
      <c r="A102">
        <v>4108520</v>
      </c>
      <c r="B102">
        <v>2147</v>
      </c>
      <c r="C102" t="s">
        <v>1703</v>
      </c>
      <c r="D102" s="15">
        <v>2215</v>
      </c>
      <c r="E102" s="15">
        <v>317</v>
      </c>
      <c r="F102" s="12">
        <f t="shared" si="5"/>
        <v>0.14311512415349886</v>
      </c>
      <c r="G102">
        <v>101</v>
      </c>
      <c r="H102">
        <f t="shared" si="4"/>
        <v>4108520</v>
      </c>
    </row>
    <row r="103" spans="1:8" x14ac:dyDescent="0.35">
      <c r="A103">
        <v>4108700</v>
      </c>
      <c r="B103">
        <v>2199</v>
      </c>
      <c r="C103" t="s">
        <v>1704</v>
      </c>
      <c r="D103" s="15">
        <v>637</v>
      </c>
      <c r="E103" s="15">
        <v>91</v>
      </c>
      <c r="F103" s="12">
        <f t="shared" si="5"/>
        <v>0.14285714285714285</v>
      </c>
      <c r="G103">
        <v>102</v>
      </c>
      <c r="H103">
        <f t="shared" si="4"/>
        <v>4108700</v>
      </c>
    </row>
    <row r="104" spans="1:8" x14ac:dyDescent="0.35">
      <c r="A104">
        <v>4100990</v>
      </c>
      <c r="B104">
        <v>2063</v>
      </c>
      <c r="C104" t="s">
        <v>1705</v>
      </c>
      <c r="D104" s="15">
        <v>14</v>
      </c>
      <c r="E104" s="15">
        <v>2</v>
      </c>
      <c r="F104" s="12">
        <f t="shared" si="5"/>
        <v>0.14285714285714285</v>
      </c>
      <c r="G104">
        <v>103</v>
      </c>
      <c r="H104">
        <f t="shared" si="4"/>
        <v>4100990</v>
      </c>
    </row>
    <row r="105" spans="1:8" x14ac:dyDescent="0.35">
      <c r="A105">
        <v>4102490</v>
      </c>
      <c r="B105">
        <v>2014</v>
      </c>
      <c r="C105" t="s">
        <v>1706</v>
      </c>
      <c r="D105" s="15">
        <v>853</v>
      </c>
      <c r="E105" s="15">
        <v>121</v>
      </c>
      <c r="F105" s="12">
        <f t="shared" si="5"/>
        <v>0.141852286049238</v>
      </c>
      <c r="G105">
        <v>104</v>
      </c>
      <c r="H105">
        <f t="shared" si="4"/>
        <v>4102490</v>
      </c>
    </row>
    <row r="106" spans="1:8" x14ac:dyDescent="0.35">
      <c r="A106">
        <v>4109510</v>
      </c>
      <c r="B106">
        <v>2207</v>
      </c>
      <c r="C106" t="s">
        <v>1707</v>
      </c>
      <c r="D106" s="15">
        <v>3625</v>
      </c>
      <c r="E106" s="15">
        <v>514</v>
      </c>
      <c r="F106" s="12">
        <f t="shared" si="5"/>
        <v>0.14179310344827586</v>
      </c>
      <c r="G106">
        <v>105</v>
      </c>
      <c r="H106">
        <f t="shared" si="4"/>
        <v>4109510</v>
      </c>
    </row>
    <row r="107" spans="1:8" x14ac:dyDescent="0.35">
      <c r="A107">
        <v>4108650</v>
      </c>
      <c r="B107">
        <v>2198</v>
      </c>
      <c r="C107" t="s">
        <v>1708</v>
      </c>
      <c r="D107" s="15">
        <v>896</v>
      </c>
      <c r="E107" s="15">
        <v>127</v>
      </c>
      <c r="F107" s="12">
        <f t="shared" si="5"/>
        <v>0.14174107142857142</v>
      </c>
      <c r="G107">
        <v>106</v>
      </c>
      <c r="H107">
        <f t="shared" si="4"/>
        <v>4108650</v>
      </c>
    </row>
    <row r="108" spans="1:8" x14ac:dyDescent="0.35">
      <c r="A108">
        <v>4113490</v>
      </c>
      <c r="B108">
        <v>2002</v>
      </c>
      <c r="C108" t="s">
        <v>1709</v>
      </c>
      <c r="D108" s="15">
        <v>1574</v>
      </c>
      <c r="E108" s="15">
        <v>222</v>
      </c>
      <c r="F108" s="12">
        <f t="shared" si="5"/>
        <v>0.14104193138500634</v>
      </c>
      <c r="G108">
        <v>107</v>
      </c>
      <c r="H108">
        <f t="shared" si="4"/>
        <v>4113490</v>
      </c>
    </row>
    <row r="109" spans="1:8" x14ac:dyDescent="0.35">
      <c r="A109">
        <v>4102780</v>
      </c>
      <c r="B109">
        <v>2139</v>
      </c>
      <c r="C109" t="s">
        <v>1710</v>
      </c>
      <c r="D109" s="15">
        <v>2635</v>
      </c>
      <c r="E109" s="15">
        <v>371</v>
      </c>
      <c r="F109" s="12">
        <f t="shared" si="5"/>
        <v>0.14079696394686908</v>
      </c>
      <c r="G109">
        <v>108</v>
      </c>
      <c r="H109">
        <f t="shared" si="4"/>
        <v>4102780</v>
      </c>
    </row>
    <row r="110" spans="1:8" x14ac:dyDescent="0.35">
      <c r="A110">
        <v>4101620</v>
      </c>
      <c r="B110">
        <v>1933</v>
      </c>
      <c r="C110" t="s">
        <v>1711</v>
      </c>
      <c r="D110" s="15">
        <v>2046</v>
      </c>
      <c r="E110" s="15">
        <v>287</v>
      </c>
      <c r="F110" s="12">
        <f t="shared" si="5"/>
        <v>0.14027370478983381</v>
      </c>
      <c r="G110">
        <v>109</v>
      </c>
      <c r="H110">
        <f t="shared" si="4"/>
        <v>4101620</v>
      </c>
    </row>
    <row r="111" spans="1:8" x14ac:dyDescent="0.35">
      <c r="A111">
        <v>4102910</v>
      </c>
      <c r="B111">
        <v>2105</v>
      </c>
      <c r="C111" t="s">
        <v>1712</v>
      </c>
      <c r="D111" s="15">
        <v>1050</v>
      </c>
      <c r="E111" s="15">
        <v>147</v>
      </c>
      <c r="F111" s="12">
        <f t="shared" si="5"/>
        <v>0.14000000000000001</v>
      </c>
      <c r="G111">
        <v>110</v>
      </c>
      <c r="H111">
        <f t="shared" si="4"/>
        <v>4102910</v>
      </c>
    </row>
    <row r="112" spans="1:8" x14ac:dyDescent="0.35">
      <c r="A112">
        <v>4104590</v>
      </c>
      <c r="B112">
        <v>2217</v>
      </c>
      <c r="C112" t="s">
        <v>1713</v>
      </c>
      <c r="D112" s="15">
        <v>452</v>
      </c>
      <c r="E112" s="15">
        <v>63</v>
      </c>
      <c r="F112" s="12">
        <f t="shared" si="5"/>
        <v>0.13938053097345132</v>
      </c>
      <c r="G112">
        <v>111</v>
      </c>
      <c r="H112">
        <f t="shared" si="4"/>
        <v>4104590</v>
      </c>
    </row>
    <row r="113" spans="1:8" x14ac:dyDescent="0.35">
      <c r="A113">
        <v>4107710</v>
      </c>
      <c r="B113">
        <v>2085</v>
      </c>
      <c r="C113" t="s">
        <v>1714</v>
      </c>
      <c r="D113" s="15">
        <v>188</v>
      </c>
      <c r="E113" s="15">
        <v>26</v>
      </c>
      <c r="F113" s="12">
        <f t="shared" si="5"/>
        <v>0.13829787234042554</v>
      </c>
      <c r="G113">
        <v>112</v>
      </c>
      <c r="H113">
        <f t="shared" si="4"/>
        <v>4107710</v>
      </c>
    </row>
    <row r="114" spans="1:8" x14ac:dyDescent="0.35">
      <c r="A114">
        <v>4109750</v>
      </c>
      <c r="B114">
        <v>2047</v>
      </c>
      <c r="C114" t="s">
        <v>1715</v>
      </c>
      <c r="D114" s="15">
        <v>29</v>
      </c>
      <c r="E114" s="15">
        <v>4</v>
      </c>
      <c r="F114" s="12">
        <f t="shared" si="5"/>
        <v>0.13793103448275862</v>
      </c>
      <c r="G114">
        <v>113</v>
      </c>
      <c r="H114">
        <f t="shared" si="4"/>
        <v>4109750</v>
      </c>
    </row>
    <row r="115" spans="1:8" x14ac:dyDescent="0.35">
      <c r="A115">
        <v>4111670</v>
      </c>
      <c r="B115">
        <v>2083</v>
      </c>
      <c r="C115" t="s">
        <v>1716</v>
      </c>
      <c r="D115" s="15">
        <v>12078</v>
      </c>
      <c r="E115" s="15">
        <v>1636</v>
      </c>
      <c r="F115" s="12">
        <f t="shared" si="5"/>
        <v>0.13545288955125021</v>
      </c>
      <c r="G115">
        <v>114</v>
      </c>
      <c r="H115">
        <f t="shared" si="4"/>
        <v>4111670</v>
      </c>
    </row>
    <row r="116" spans="1:8" x14ac:dyDescent="0.35">
      <c r="A116">
        <v>4111100</v>
      </c>
      <c r="B116">
        <v>1935</v>
      </c>
      <c r="C116" t="s">
        <v>1717</v>
      </c>
      <c r="D116" s="15">
        <v>1609</v>
      </c>
      <c r="E116" s="15">
        <v>217</v>
      </c>
      <c r="F116" s="12">
        <f t="shared" si="5"/>
        <v>0.1348663766314481</v>
      </c>
      <c r="G116">
        <v>115</v>
      </c>
      <c r="H116">
        <f t="shared" si="4"/>
        <v>4111100</v>
      </c>
    </row>
    <row r="117" spans="1:8" x14ac:dyDescent="0.35">
      <c r="A117">
        <v>4111580</v>
      </c>
      <c r="B117">
        <v>2087</v>
      </c>
      <c r="C117" t="s">
        <v>1718</v>
      </c>
      <c r="D117" s="15">
        <v>3034</v>
      </c>
      <c r="E117" s="15">
        <v>409</v>
      </c>
      <c r="F117" s="12">
        <f t="shared" si="5"/>
        <v>0.13480553724456162</v>
      </c>
      <c r="G117">
        <v>116</v>
      </c>
      <c r="H117">
        <f t="shared" si="4"/>
        <v>4111580</v>
      </c>
    </row>
    <row r="118" spans="1:8" x14ac:dyDescent="0.35">
      <c r="A118">
        <v>4102840</v>
      </c>
      <c r="B118">
        <v>2191</v>
      </c>
      <c r="C118" t="s">
        <v>1719</v>
      </c>
      <c r="D118" s="15">
        <v>3833</v>
      </c>
      <c r="E118" s="15">
        <v>512</v>
      </c>
      <c r="F118" s="12">
        <f t="shared" si="5"/>
        <v>0.13357683276806678</v>
      </c>
      <c r="G118">
        <v>117</v>
      </c>
      <c r="H118">
        <f t="shared" si="4"/>
        <v>4102840</v>
      </c>
    </row>
    <row r="119" spans="1:8" x14ac:dyDescent="0.35">
      <c r="A119">
        <v>4104170</v>
      </c>
      <c r="B119">
        <v>2017</v>
      </c>
      <c r="C119" t="s">
        <v>1720</v>
      </c>
      <c r="D119" s="15">
        <v>15</v>
      </c>
      <c r="E119" s="15">
        <v>2</v>
      </c>
      <c r="F119" s="12">
        <f t="shared" si="5"/>
        <v>0.13333333333333333</v>
      </c>
      <c r="G119">
        <v>118</v>
      </c>
      <c r="H119">
        <f t="shared" si="4"/>
        <v>4104170</v>
      </c>
    </row>
    <row r="120" spans="1:8" x14ac:dyDescent="0.35">
      <c r="A120">
        <v>4110820</v>
      </c>
      <c r="B120">
        <v>2142</v>
      </c>
      <c r="C120" t="s">
        <v>1721</v>
      </c>
      <c r="D120" s="15">
        <v>46778</v>
      </c>
      <c r="E120" s="15">
        <v>6205</v>
      </c>
      <c r="F120" s="12">
        <f t="shared" si="5"/>
        <v>0.13264782590106461</v>
      </c>
      <c r="G120">
        <v>119</v>
      </c>
      <c r="H120">
        <f t="shared" si="4"/>
        <v>4110820</v>
      </c>
    </row>
    <row r="121" spans="1:8" x14ac:dyDescent="0.35">
      <c r="A121">
        <v>4111220</v>
      </c>
      <c r="B121">
        <v>2257</v>
      </c>
      <c r="C121" t="s">
        <v>1722</v>
      </c>
      <c r="D121" s="15">
        <v>1060</v>
      </c>
      <c r="E121" s="15">
        <v>140</v>
      </c>
      <c r="F121" s="12">
        <f t="shared" si="5"/>
        <v>0.13207547169811321</v>
      </c>
      <c r="G121">
        <v>120</v>
      </c>
      <c r="H121">
        <f t="shared" si="4"/>
        <v>4111220</v>
      </c>
    </row>
    <row r="122" spans="1:8" x14ac:dyDescent="0.35">
      <c r="A122">
        <v>4110710</v>
      </c>
      <c r="B122">
        <v>1991</v>
      </c>
      <c r="C122" t="s">
        <v>1723</v>
      </c>
      <c r="D122" s="15">
        <v>6866</v>
      </c>
      <c r="E122" s="15">
        <v>895</v>
      </c>
      <c r="F122" s="12">
        <f t="shared" si="5"/>
        <v>0.13035246140401982</v>
      </c>
      <c r="G122">
        <v>121</v>
      </c>
      <c r="H122">
        <f t="shared" si="4"/>
        <v>4110710</v>
      </c>
    </row>
    <row r="123" spans="1:8" x14ac:dyDescent="0.35">
      <c r="A123">
        <v>4105760</v>
      </c>
      <c r="B123">
        <v>1972</v>
      </c>
      <c r="C123" t="s">
        <v>1724</v>
      </c>
      <c r="D123" s="15">
        <v>532</v>
      </c>
      <c r="E123" s="15">
        <v>68</v>
      </c>
      <c r="F123" s="12">
        <f t="shared" si="5"/>
        <v>0.12781954887218044</v>
      </c>
      <c r="G123">
        <v>122</v>
      </c>
      <c r="H123">
        <f t="shared" si="4"/>
        <v>4105760</v>
      </c>
    </row>
    <row r="124" spans="1:8" x14ac:dyDescent="0.35">
      <c r="A124">
        <v>4105610</v>
      </c>
      <c r="B124">
        <v>1931</v>
      </c>
      <c r="C124" t="s">
        <v>1725</v>
      </c>
      <c r="D124" s="15">
        <v>1925</v>
      </c>
      <c r="E124" s="15">
        <v>242</v>
      </c>
      <c r="F124" s="12">
        <f t="shared" si="5"/>
        <v>0.12571428571428572</v>
      </c>
      <c r="G124">
        <v>123</v>
      </c>
      <c r="H124">
        <f t="shared" si="4"/>
        <v>4105610</v>
      </c>
    </row>
    <row r="125" spans="1:8" x14ac:dyDescent="0.35">
      <c r="A125">
        <v>4101740</v>
      </c>
      <c r="B125">
        <v>1896</v>
      </c>
      <c r="C125" t="s">
        <v>1726</v>
      </c>
      <c r="D125" s="15">
        <v>40</v>
      </c>
      <c r="E125" s="15">
        <v>5</v>
      </c>
      <c r="F125" s="12">
        <f t="shared" si="5"/>
        <v>0.125</v>
      </c>
      <c r="G125">
        <v>124</v>
      </c>
      <c r="H125">
        <f t="shared" si="4"/>
        <v>4101740</v>
      </c>
    </row>
    <row r="126" spans="1:8" x14ac:dyDescent="0.35">
      <c r="A126">
        <v>4101230</v>
      </c>
      <c r="B126">
        <v>2252</v>
      </c>
      <c r="C126" t="s">
        <v>1727</v>
      </c>
      <c r="D126" s="15">
        <v>821</v>
      </c>
      <c r="E126" s="15">
        <v>102</v>
      </c>
      <c r="F126" s="12">
        <f t="shared" si="5"/>
        <v>0.12423873325213154</v>
      </c>
      <c r="G126">
        <v>125</v>
      </c>
      <c r="H126">
        <f t="shared" si="4"/>
        <v>4101230</v>
      </c>
    </row>
    <row r="127" spans="1:8" x14ac:dyDescent="0.35">
      <c r="A127">
        <v>4101120</v>
      </c>
      <c r="B127">
        <v>2100</v>
      </c>
      <c r="C127" t="s">
        <v>1728</v>
      </c>
      <c r="D127" s="15">
        <v>10983</v>
      </c>
      <c r="E127" s="15">
        <v>1363</v>
      </c>
      <c r="F127" s="12">
        <f t="shared" si="5"/>
        <v>0.12410088318310115</v>
      </c>
      <c r="G127">
        <v>126</v>
      </c>
      <c r="H127">
        <f t="shared" si="4"/>
        <v>4101120</v>
      </c>
    </row>
    <row r="128" spans="1:8" x14ac:dyDescent="0.35">
      <c r="A128">
        <v>4107980</v>
      </c>
      <c r="B128">
        <v>2090</v>
      </c>
      <c r="C128" t="s">
        <v>1729</v>
      </c>
      <c r="D128" s="15">
        <v>274</v>
      </c>
      <c r="E128" s="15">
        <v>34</v>
      </c>
      <c r="F128" s="12">
        <f t="shared" si="5"/>
        <v>0.12408759124087591</v>
      </c>
      <c r="G128">
        <v>127</v>
      </c>
      <c r="H128">
        <f t="shared" si="4"/>
        <v>4107980</v>
      </c>
    </row>
    <row r="129" spans="1:8" x14ac:dyDescent="0.35">
      <c r="A129">
        <v>4113080</v>
      </c>
      <c r="B129">
        <v>1936</v>
      </c>
      <c r="C129" t="s">
        <v>1730</v>
      </c>
      <c r="D129" s="15">
        <v>1008</v>
      </c>
      <c r="E129" s="15">
        <v>122</v>
      </c>
      <c r="F129" s="12">
        <f t="shared" si="5"/>
        <v>0.12103174603174603</v>
      </c>
      <c r="G129">
        <v>128</v>
      </c>
      <c r="H129">
        <f t="shared" si="4"/>
        <v>4113080</v>
      </c>
    </row>
    <row r="130" spans="1:8" x14ac:dyDescent="0.35">
      <c r="A130">
        <v>4108100</v>
      </c>
      <c r="B130">
        <v>2104</v>
      </c>
      <c r="C130" t="s">
        <v>1731</v>
      </c>
      <c r="D130" s="15">
        <v>713</v>
      </c>
      <c r="E130" s="15">
        <v>86</v>
      </c>
      <c r="F130" s="12">
        <f t="shared" ref="F130:F161" si="6">E130/D130</f>
        <v>0.12061711079943899</v>
      </c>
      <c r="G130">
        <v>129</v>
      </c>
      <c r="H130">
        <f t="shared" si="4"/>
        <v>4108100</v>
      </c>
    </row>
    <row r="131" spans="1:8" x14ac:dyDescent="0.35">
      <c r="A131">
        <v>4103265</v>
      </c>
      <c r="B131">
        <v>1946</v>
      </c>
      <c r="C131" t="s">
        <v>1732</v>
      </c>
      <c r="D131" s="15">
        <v>1147</v>
      </c>
      <c r="E131" s="15">
        <v>138</v>
      </c>
      <c r="F131" s="12">
        <f t="shared" si="6"/>
        <v>0.12031386224934612</v>
      </c>
      <c r="G131">
        <v>130</v>
      </c>
      <c r="H131">
        <f t="shared" ref="H131:H194" si="7">A131</f>
        <v>4103265</v>
      </c>
    </row>
    <row r="132" spans="1:8" x14ac:dyDescent="0.35">
      <c r="A132">
        <v>4106870</v>
      </c>
      <c r="B132">
        <v>2219</v>
      </c>
      <c r="C132" t="s">
        <v>1733</v>
      </c>
      <c r="D132" s="15">
        <v>254</v>
      </c>
      <c r="E132" s="15">
        <v>30</v>
      </c>
      <c r="F132" s="12">
        <f t="shared" si="6"/>
        <v>0.11811023622047244</v>
      </c>
      <c r="G132">
        <v>131</v>
      </c>
      <c r="H132">
        <f t="shared" si="7"/>
        <v>4106870</v>
      </c>
    </row>
    <row r="133" spans="1:8" x14ac:dyDescent="0.35">
      <c r="A133">
        <v>4106000</v>
      </c>
      <c r="B133">
        <v>2183</v>
      </c>
      <c r="C133" t="s">
        <v>1734</v>
      </c>
      <c r="D133" s="15">
        <v>14383</v>
      </c>
      <c r="E133" s="15">
        <v>1689</v>
      </c>
      <c r="F133" s="12">
        <f t="shared" si="6"/>
        <v>0.11743029965932003</v>
      </c>
      <c r="G133">
        <v>132</v>
      </c>
      <c r="H133">
        <f t="shared" si="7"/>
        <v>4106000</v>
      </c>
    </row>
    <row r="134" spans="1:8" x14ac:dyDescent="0.35">
      <c r="A134">
        <v>4103480</v>
      </c>
      <c r="B134">
        <v>1901</v>
      </c>
      <c r="C134" t="s">
        <v>1735</v>
      </c>
      <c r="D134" s="15">
        <v>7492</v>
      </c>
      <c r="E134" s="15">
        <v>876</v>
      </c>
      <c r="F134" s="12">
        <f t="shared" si="6"/>
        <v>0.11692471970101441</v>
      </c>
      <c r="G134">
        <v>133</v>
      </c>
      <c r="H134">
        <f t="shared" si="7"/>
        <v>4103480</v>
      </c>
    </row>
    <row r="135" spans="1:8" x14ac:dyDescent="0.35">
      <c r="A135">
        <v>4109660</v>
      </c>
      <c r="B135">
        <v>2202</v>
      </c>
      <c r="C135" t="s">
        <v>1736</v>
      </c>
      <c r="D135" s="15">
        <v>369</v>
      </c>
      <c r="E135" s="15">
        <v>43</v>
      </c>
      <c r="F135" s="12">
        <f t="shared" si="6"/>
        <v>0.11653116531165311</v>
      </c>
      <c r="G135">
        <v>134</v>
      </c>
      <c r="H135">
        <f t="shared" si="7"/>
        <v>4109660</v>
      </c>
    </row>
    <row r="136" spans="1:8" x14ac:dyDescent="0.35">
      <c r="A136">
        <v>4111040</v>
      </c>
      <c r="B136">
        <v>2103</v>
      </c>
      <c r="C136" t="s">
        <v>1737</v>
      </c>
      <c r="D136" s="15">
        <v>767</v>
      </c>
      <c r="E136" s="15">
        <v>89</v>
      </c>
      <c r="F136" s="12">
        <f t="shared" si="6"/>
        <v>0.11603650586701435</v>
      </c>
      <c r="G136">
        <v>135</v>
      </c>
      <c r="H136">
        <f t="shared" si="7"/>
        <v>4111040</v>
      </c>
    </row>
    <row r="137" spans="1:8" x14ac:dyDescent="0.35">
      <c r="A137">
        <v>4106930</v>
      </c>
      <c r="B137">
        <v>2091</v>
      </c>
      <c r="C137" t="s">
        <v>1738</v>
      </c>
      <c r="D137" s="15">
        <v>2024</v>
      </c>
      <c r="E137" s="15">
        <v>234</v>
      </c>
      <c r="F137" s="12">
        <f t="shared" si="6"/>
        <v>0.11561264822134387</v>
      </c>
      <c r="G137">
        <v>136</v>
      </c>
      <c r="H137">
        <f t="shared" si="7"/>
        <v>4106930</v>
      </c>
    </row>
    <row r="138" spans="1:8" x14ac:dyDescent="0.35">
      <c r="A138">
        <v>4108010</v>
      </c>
      <c r="B138">
        <v>2256</v>
      </c>
      <c r="C138" t="s">
        <v>1739</v>
      </c>
      <c r="D138" s="15">
        <v>6971</v>
      </c>
      <c r="E138" s="15">
        <v>784</v>
      </c>
      <c r="F138" s="12">
        <f t="shared" si="6"/>
        <v>0.11246593028259934</v>
      </c>
      <c r="G138">
        <v>137</v>
      </c>
      <c r="H138">
        <f t="shared" si="7"/>
        <v>4108010</v>
      </c>
    </row>
    <row r="139" spans="1:8" x14ac:dyDescent="0.35">
      <c r="A139">
        <v>4105160</v>
      </c>
      <c r="B139">
        <v>2241</v>
      </c>
      <c r="C139" t="s">
        <v>1740</v>
      </c>
      <c r="D139" s="15">
        <v>7124</v>
      </c>
      <c r="E139" s="15">
        <v>800</v>
      </c>
      <c r="F139" s="12">
        <f t="shared" si="6"/>
        <v>0.11229646266142616</v>
      </c>
      <c r="G139">
        <v>138</v>
      </c>
      <c r="H139">
        <f t="shared" si="7"/>
        <v>4105160</v>
      </c>
    </row>
    <row r="140" spans="1:8" x14ac:dyDescent="0.35">
      <c r="A140">
        <v>4106510</v>
      </c>
      <c r="B140">
        <v>2024</v>
      </c>
      <c r="C140" t="s">
        <v>1741</v>
      </c>
      <c r="D140" s="15">
        <v>4074</v>
      </c>
      <c r="E140" s="15">
        <v>456</v>
      </c>
      <c r="F140" s="12">
        <f t="shared" si="6"/>
        <v>0.11192930780559647</v>
      </c>
      <c r="G140">
        <v>139</v>
      </c>
      <c r="H140">
        <f t="shared" si="7"/>
        <v>4106510</v>
      </c>
    </row>
    <row r="141" spans="1:8" x14ac:dyDescent="0.35">
      <c r="A141">
        <v>4103690</v>
      </c>
      <c r="B141">
        <v>2086</v>
      </c>
      <c r="C141" t="s">
        <v>1742</v>
      </c>
      <c r="D141" s="15">
        <v>1564</v>
      </c>
      <c r="E141" s="15">
        <v>174</v>
      </c>
      <c r="F141" s="12">
        <f t="shared" si="6"/>
        <v>0.11125319693094629</v>
      </c>
      <c r="G141">
        <v>140</v>
      </c>
      <c r="H141">
        <f t="shared" si="7"/>
        <v>4103690</v>
      </c>
    </row>
    <row r="142" spans="1:8" x14ac:dyDescent="0.35">
      <c r="A142">
        <v>4104950</v>
      </c>
      <c r="B142">
        <v>2084</v>
      </c>
      <c r="C142" t="s">
        <v>1743</v>
      </c>
      <c r="D142" s="15">
        <v>1916</v>
      </c>
      <c r="E142" s="15">
        <v>213</v>
      </c>
      <c r="F142" s="12">
        <f t="shared" si="6"/>
        <v>0.11116910229645094</v>
      </c>
      <c r="G142">
        <v>141</v>
      </c>
      <c r="H142">
        <f t="shared" si="7"/>
        <v>4104950</v>
      </c>
    </row>
    <row r="143" spans="1:8" x14ac:dyDescent="0.35">
      <c r="A143">
        <v>4109870</v>
      </c>
      <c r="B143">
        <v>2081</v>
      </c>
      <c r="C143" t="s">
        <v>1744</v>
      </c>
      <c r="D143" s="15">
        <v>981</v>
      </c>
      <c r="E143" s="15">
        <v>109</v>
      </c>
      <c r="F143" s="12">
        <f t="shared" si="6"/>
        <v>0.1111111111111111</v>
      </c>
      <c r="G143">
        <v>142</v>
      </c>
      <c r="H143">
        <f t="shared" si="7"/>
        <v>4109870</v>
      </c>
    </row>
    <row r="144" spans="1:8" x14ac:dyDescent="0.35">
      <c r="A144">
        <v>4110350</v>
      </c>
      <c r="B144">
        <v>1977</v>
      </c>
      <c r="C144" t="s">
        <v>1745</v>
      </c>
      <c r="D144" s="15">
        <v>8781</v>
      </c>
      <c r="E144" s="15">
        <v>974</v>
      </c>
      <c r="F144" s="12">
        <f t="shared" si="6"/>
        <v>0.1109213073681813</v>
      </c>
      <c r="G144">
        <v>143</v>
      </c>
      <c r="H144">
        <f t="shared" si="7"/>
        <v>4110350</v>
      </c>
    </row>
    <row r="145" spans="1:8" x14ac:dyDescent="0.35">
      <c r="A145">
        <v>4104740</v>
      </c>
      <c r="B145">
        <v>2082</v>
      </c>
      <c r="C145" t="s">
        <v>1746</v>
      </c>
      <c r="D145" s="15">
        <v>19164</v>
      </c>
      <c r="E145" s="15">
        <v>2083</v>
      </c>
      <c r="F145" s="12">
        <f t="shared" si="6"/>
        <v>0.10869338342725944</v>
      </c>
      <c r="G145">
        <v>144</v>
      </c>
      <c r="H145">
        <f t="shared" si="7"/>
        <v>4104740</v>
      </c>
    </row>
    <row r="146" spans="1:8" x14ac:dyDescent="0.35">
      <c r="A146">
        <v>4104530</v>
      </c>
      <c r="B146">
        <v>2203</v>
      </c>
      <c r="C146" t="s">
        <v>1747</v>
      </c>
      <c r="D146" s="15">
        <v>221</v>
      </c>
      <c r="E146" s="15">
        <v>24</v>
      </c>
      <c r="F146" s="12">
        <f t="shared" si="6"/>
        <v>0.10859728506787331</v>
      </c>
      <c r="G146">
        <v>145</v>
      </c>
      <c r="H146">
        <f t="shared" si="7"/>
        <v>4104530</v>
      </c>
    </row>
    <row r="147" spans="1:8" x14ac:dyDescent="0.35">
      <c r="A147">
        <v>4101980</v>
      </c>
      <c r="B147">
        <v>1976</v>
      </c>
      <c r="C147" t="s">
        <v>1748</v>
      </c>
      <c r="D147" s="15">
        <v>19303</v>
      </c>
      <c r="E147" s="15">
        <v>2051</v>
      </c>
      <c r="F147" s="12">
        <f t="shared" si="6"/>
        <v>0.10625291405481013</v>
      </c>
      <c r="G147">
        <v>146</v>
      </c>
      <c r="H147">
        <f t="shared" si="7"/>
        <v>4101980</v>
      </c>
    </row>
    <row r="148" spans="1:8" x14ac:dyDescent="0.35">
      <c r="A148">
        <v>4102190</v>
      </c>
      <c r="B148">
        <v>2052</v>
      </c>
      <c r="C148" t="s">
        <v>1749</v>
      </c>
      <c r="D148" s="15">
        <v>29</v>
      </c>
      <c r="E148" s="15">
        <v>3</v>
      </c>
      <c r="F148" s="12">
        <f t="shared" si="6"/>
        <v>0.10344827586206896</v>
      </c>
      <c r="G148">
        <v>147</v>
      </c>
      <c r="H148">
        <f t="shared" si="7"/>
        <v>4102190</v>
      </c>
    </row>
    <row r="149" spans="1:8" x14ac:dyDescent="0.35">
      <c r="A149">
        <v>4108880</v>
      </c>
      <c r="B149">
        <v>2141</v>
      </c>
      <c r="C149" t="s">
        <v>1750</v>
      </c>
      <c r="D149" s="15">
        <v>2118</v>
      </c>
      <c r="E149" s="15">
        <v>214</v>
      </c>
      <c r="F149" s="12">
        <f t="shared" si="6"/>
        <v>0.10103871576959396</v>
      </c>
      <c r="G149">
        <v>148</v>
      </c>
      <c r="H149">
        <f t="shared" si="7"/>
        <v>4108880</v>
      </c>
    </row>
    <row r="150" spans="1:8" x14ac:dyDescent="0.35">
      <c r="A150">
        <v>4111790</v>
      </c>
      <c r="B150">
        <v>2209</v>
      </c>
      <c r="C150" t="s">
        <v>1751</v>
      </c>
      <c r="D150" s="15">
        <v>542</v>
      </c>
      <c r="E150" s="15">
        <v>54</v>
      </c>
      <c r="F150" s="12">
        <f t="shared" si="6"/>
        <v>9.9630996309963096E-2</v>
      </c>
      <c r="G150">
        <v>149</v>
      </c>
      <c r="H150">
        <f t="shared" si="7"/>
        <v>4111790</v>
      </c>
    </row>
    <row r="151" spans="1:8" x14ac:dyDescent="0.35">
      <c r="A151">
        <v>4103860</v>
      </c>
      <c r="B151">
        <v>2190</v>
      </c>
      <c r="C151" t="s">
        <v>1752</v>
      </c>
      <c r="D151" s="15">
        <v>3955</v>
      </c>
      <c r="E151" s="15">
        <v>394</v>
      </c>
      <c r="F151" s="12">
        <f t="shared" si="6"/>
        <v>9.9620733249051838E-2</v>
      </c>
      <c r="G151">
        <v>150</v>
      </c>
      <c r="H151">
        <f t="shared" si="7"/>
        <v>4103860</v>
      </c>
    </row>
    <row r="152" spans="1:8" x14ac:dyDescent="0.35">
      <c r="A152">
        <v>4111720</v>
      </c>
      <c r="B152">
        <v>1948</v>
      </c>
      <c r="C152" t="s">
        <v>1753</v>
      </c>
      <c r="D152" s="15">
        <v>3554</v>
      </c>
      <c r="E152" s="15">
        <v>353</v>
      </c>
      <c r="F152" s="12">
        <f t="shared" si="6"/>
        <v>9.9324704558244228E-2</v>
      </c>
      <c r="G152">
        <v>151</v>
      </c>
      <c r="H152">
        <f t="shared" si="7"/>
        <v>4111720</v>
      </c>
    </row>
    <row r="153" spans="1:8" x14ac:dyDescent="0.35">
      <c r="A153">
        <v>4110040</v>
      </c>
      <c r="B153">
        <v>2180</v>
      </c>
      <c r="C153" t="s">
        <v>1754</v>
      </c>
      <c r="D153" s="15">
        <v>56307</v>
      </c>
      <c r="E153" s="15">
        <v>5569</v>
      </c>
      <c r="F153" s="12">
        <f t="shared" si="6"/>
        <v>9.8904221499991118E-2</v>
      </c>
      <c r="G153">
        <v>152</v>
      </c>
      <c r="H153">
        <f t="shared" si="7"/>
        <v>4110040</v>
      </c>
    </row>
    <row r="154" spans="1:8" x14ac:dyDescent="0.35">
      <c r="A154">
        <v>4111760</v>
      </c>
      <c r="B154">
        <v>2144</v>
      </c>
      <c r="C154" t="s">
        <v>1755</v>
      </c>
      <c r="D154" s="15">
        <v>324</v>
      </c>
      <c r="E154" s="15">
        <v>32</v>
      </c>
      <c r="F154" s="12">
        <f t="shared" si="6"/>
        <v>9.8765432098765427E-2</v>
      </c>
      <c r="G154">
        <v>153</v>
      </c>
      <c r="H154">
        <f t="shared" si="7"/>
        <v>4111760</v>
      </c>
    </row>
    <row r="155" spans="1:8" x14ac:dyDescent="0.35">
      <c r="A155">
        <v>4108720</v>
      </c>
      <c r="B155">
        <v>2254</v>
      </c>
      <c r="C155" t="s">
        <v>1756</v>
      </c>
      <c r="D155" s="15">
        <v>5856</v>
      </c>
      <c r="E155" s="15">
        <v>578</v>
      </c>
      <c r="F155" s="12">
        <f t="shared" si="6"/>
        <v>9.8702185792349725E-2</v>
      </c>
      <c r="G155">
        <v>154</v>
      </c>
      <c r="H155">
        <f t="shared" si="7"/>
        <v>4108720</v>
      </c>
    </row>
    <row r="156" spans="1:8" x14ac:dyDescent="0.35">
      <c r="A156">
        <v>4105430</v>
      </c>
      <c r="B156">
        <v>2245</v>
      </c>
      <c r="C156" t="s">
        <v>1757</v>
      </c>
      <c r="D156" s="15">
        <v>532</v>
      </c>
      <c r="E156" s="15">
        <v>52</v>
      </c>
      <c r="F156" s="12">
        <f t="shared" si="6"/>
        <v>9.7744360902255634E-2</v>
      </c>
      <c r="G156">
        <v>155</v>
      </c>
      <c r="H156">
        <f t="shared" si="7"/>
        <v>4105430</v>
      </c>
    </row>
    <row r="157" spans="1:8" x14ac:dyDescent="0.35">
      <c r="A157">
        <v>4104350</v>
      </c>
      <c r="B157">
        <v>1996</v>
      </c>
      <c r="C157" t="s">
        <v>1758</v>
      </c>
      <c r="D157" s="15">
        <v>401</v>
      </c>
      <c r="E157" s="15">
        <v>39</v>
      </c>
      <c r="F157" s="12">
        <f t="shared" si="6"/>
        <v>9.7256857855361589E-2</v>
      </c>
      <c r="G157">
        <v>156</v>
      </c>
      <c r="H157">
        <f t="shared" si="7"/>
        <v>4104350</v>
      </c>
    </row>
    <row r="158" spans="1:8" x14ac:dyDescent="0.35">
      <c r="A158">
        <v>4100023</v>
      </c>
      <c r="B158">
        <v>2239</v>
      </c>
      <c r="C158" t="s">
        <v>1759</v>
      </c>
      <c r="D158" s="15">
        <v>24502</v>
      </c>
      <c r="E158" s="15">
        <v>2310</v>
      </c>
      <c r="F158" s="12">
        <f t="shared" si="6"/>
        <v>9.4278018120969712E-2</v>
      </c>
      <c r="G158">
        <v>157</v>
      </c>
      <c r="H158">
        <f t="shared" si="7"/>
        <v>4100023</v>
      </c>
    </row>
    <row r="159" spans="1:8" x14ac:dyDescent="0.35">
      <c r="A159">
        <v>4101660</v>
      </c>
      <c r="B159">
        <v>2208</v>
      </c>
      <c r="C159" t="s">
        <v>1760</v>
      </c>
      <c r="D159" s="15">
        <v>489</v>
      </c>
      <c r="E159" s="15">
        <v>46</v>
      </c>
      <c r="F159" s="12">
        <f t="shared" si="6"/>
        <v>9.4069529652351741E-2</v>
      </c>
      <c r="G159">
        <v>158</v>
      </c>
      <c r="H159">
        <f t="shared" si="7"/>
        <v>4101660</v>
      </c>
    </row>
    <row r="160" spans="1:8" x14ac:dyDescent="0.35">
      <c r="A160">
        <v>4100020</v>
      </c>
      <c r="B160">
        <v>2143</v>
      </c>
      <c r="C160" t="s">
        <v>1761</v>
      </c>
      <c r="D160" s="15">
        <v>3031</v>
      </c>
      <c r="E160" s="15">
        <v>285</v>
      </c>
      <c r="F160" s="12">
        <f t="shared" si="6"/>
        <v>9.4028373474100951E-2</v>
      </c>
      <c r="G160">
        <v>159</v>
      </c>
      <c r="H160">
        <f t="shared" si="7"/>
        <v>4100020</v>
      </c>
    </row>
    <row r="161" spans="1:8" x14ac:dyDescent="0.35">
      <c r="A161">
        <v>4109530</v>
      </c>
      <c r="B161">
        <v>2192</v>
      </c>
      <c r="C161" t="s">
        <v>1762</v>
      </c>
      <c r="D161" s="15">
        <v>182</v>
      </c>
      <c r="E161" s="15">
        <v>17</v>
      </c>
      <c r="F161" s="12">
        <f t="shared" si="6"/>
        <v>9.3406593406593408E-2</v>
      </c>
      <c r="G161">
        <v>160</v>
      </c>
      <c r="H161">
        <f t="shared" si="7"/>
        <v>4109530</v>
      </c>
    </row>
    <row r="162" spans="1:8" x14ac:dyDescent="0.35">
      <c r="A162">
        <v>4106270</v>
      </c>
      <c r="B162">
        <v>2201</v>
      </c>
      <c r="C162" t="s">
        <v>1763</v>
      </c>
      <c r="D162" s="15">
        <v>108</v>
      </c>
      <c r="E162" s="15">
        <v>10</v>
      </c>
      <c r="F162" s="12">
        <f t="shared" ref="F162:F193" si="8">E162/D162</f>
        <v>9.2592592592592587E-2</v>
      </c>
      <c r="G162">
        <v>161</v>
      </c>
      <c r="H162">
        <f t="shared" si="7"/>
        <v>4106270</v>
      </c>
    </row>
    <row r="163" spans="1:8" x14ac:dyDescent="0.35">
      <c r="A163">
        <v>4112540</v>
      </c>
      <c r="B163">
        <v>2210</v>
      </c>
      <c r="C163" t="s">
        <v>1764</v>
      </c>
      <c r="D163" s="15">
        <v>44</v>
      </c>
      <c r="E163" s="15">
        <v>4</v>
      </c>
      <c r="F163" s="12">
        <f t="shared" si="8"/>
        <v>9.0909090909090912E-2</v>
      </c>
      <c r="G163">
        <v>162</v>
      </c>
      <c r="H163">
        <f t="shared" si="7"/>
        <v>4112540</v>
      </c>
    </row>
    <row r="164" spans="1:8" x14ac:dyDescent="0.35">
      <c r="A164">
        <v>4100040</v>
      </c>
      <c r="B164">
        <v>2262</v>
      </c>
      <c r="C164" t="s">
        <v>1765</v>
      </c>
      <c r="D164" s="15">
        <v>548</v>
      </c>
      <c r="E164" s="15">
        <v>49</v>
      </c>
      <c r="F164" s="12">
        <f t="shared" si="8"/>
        <v>8.9416058394160586E-2</v>
      </c>
      <c r="G164">
        <v>163</v>
      </c>
      <c r="H164">
        <f t="shared" si="7"/>
        <v>4100040</v>
      </c>
    </row>
    <row r="165" spans="1:8" x14ac:dyDescent="0.35">
      <c r="A165">
        <v>4100015</v>
      </c>
      <c r="B165">
        <v>2137</v>
      </c>
      <c r="C165" t="s">
        <v>1766</v>
      </c>
      <c r="D165" s="15">
        <v>1464</v>
      </c>
      <c r="E165" s="15">
        <v>129</v>
      </c>
      <c r="F165" s="12">
        <f t="shared" si="8"/>
        <v>8.8114754098360656E-2</v>
      </c>
      <c r="G165">
        <v>164</v>
      </c>
      <c r="H165">
        <f t="shared" si="7"/>
        <v>4100015</v>
      </c>
    </row>
    <row r="166" spans="1:8" x14ac:dyDescent="0.35">
      <c r="A166">
        <v>4112240</v>
      </c>
      <c r="B166">
        <v>2242</v>
      </c>
      <c r="C166" t="s">
        <v>1767</v>
      </c>
      <c r="D166" s="15">
        <v>13631</v>
      </c>
      <c r="E166" s="15">
        <v>1191</v>
      </c>
      <c r="F166" s="12">
        <f t="shared" si="8"/>
        <v>8.7374367251118773E-2</v>
      </c>
      <c r="G166">
        <v>165</v>
      </c>
      <c r="H166">
        <f t="shared" si="7"/>
        <v>4112240</v>
      </c>
    </row>
    <row r="167" spans="1:8" x14ac:dyDescent="0.35">
      <c r="A167">
        <v>4112690</v>
      </c>
      <c r="B167">
        <v>2213</v>
      </c>
      <c r="C167" t="s">
        <v>1768</v>
      </c>
      <c r="D167" s="15">
        <v>471</v>
      </c>
      <c r="E167" s="15">
        <v>40</v>
      </c>
      <c r="F167" s="12">
        <f t="shared" si="8"/>
        <v>8.4925690021231418E-2</v>
      </c>
      <c r="G167">
        <v>166</v>
      </c>
      <c r="H167">
        <f t="shared" si="7"/>
        <v>4112690</v>
      </c>
    </row>
    <row r="168" spans="1:8" x14ac:dyDescent="0.35">
      <c r="A168">
        <v>4109600</v>
      </c>
      <c r="B168">
        <v>1900</v>
      </c>
      <c r="C168" t="s">
        <v>1769</v>
      </c>
      <c r="D168" s="15">
        <v>1604</v>
      </c>
      <c r="E168" s="15">
        <v>129</v>
      </c>
      <c r="F168" s="12">
        <f t="shared" si="8"/>
        <v>8.0423940149625936E-2</v>
      </c>
      <c r="G168">
        <v>167</v>
      </c>
      <c r="H168">
        <f t="shared" si="7"/>
        <v>4109600</v>
      </c>
    </row>
    <row r="169" spans="1:8" x14ac:dyDescent="0.35">
      <c r="A169">
        <v>4108310</v>
      </c>
      <c r="B169">
        <v>1925</v>
      </c>
      <c r="C169" t="s">
        <v>1770</v>
      </c>
      <c r="D169" s="15">
        <v>3537</v>
      </c>
      <c r="E169" s="15">
        <v>283</v>
      </c>
      <c r="F169" s="12">
        <f t="shared" si="8"/>
        <v>8.00113090189426E-2</v>
      </c>
      <c r="G169">
        <v>168</v>
      </c>
      <c r="H169">
        <f t="shared" si="7"/>
        <v>4108310</v>
      </c>
    </row>
    <row r="170" spans="1:8" x14ac:dyDescent="0.35">
      <c r="A170">
        <v>4101920</v>
      </c>
      <c r="B170">
        <v>2243</v>
      </c>
      <c r="C170" t="s">
        <v>1771</v>
      </c>
      <c r="D170" s="15">
        <v>46629</v>
      </c>
      <c r="E170" s="15">
        <v>3717</v>
      </c>
      <c r="F170" s="12">
        <f t="shared" si="8"/>
        <v>7.9714340860837674E-2</v>
      </c>
      <c r="G170">
        <v>169</v>
      </c>
      <c r="H170">
        <f t="shared" si="7"/>
        <v>4101920</v>
      </c>
    </row>
    <row r="171" spans="1:8" x14ac:dyDescent="0.35">
      <c r="A171">
        <v>4107590</v>
      </c>
      <c r="B171">
        <v>2092</v>
      </c>
      <c r="C171" t="s">
        <v>1772</v>
      </c>
      <c r="D171" s="15">
        <v>418</v>
      </c>
      <c r="E171" s="15">
        <v>33</v>
      </c>
      <c r="F171" s="12">
        <f t="shared" si="8"/>
        <v>7.8947368421052627E-2</v>
      </c>
      <c r="G171">
        <v>170</v>
      </c>
      <c r="H171">
        <f t="shared" si="7"/>
        <v>4107590</v>
      </c>
    </row>
    <row r="172" spans="1:8" x14ac:dyDescent="0.35">
      <c r="A172">
        <v>4108550</v>
      </c>
      <c r="B172">
        <v>2145</v>
      </c>
      <c r="C172" t="s">
        <v>1773</v>
      </c>
      <c r="D172" s="15">
        <v>788</v>
      </c>
      <c r="E172" s="15">
        <v>60</v>
      </c>
      <c r="F172" s="12">
        <f t="shared" si="8"/>
        <v>7.6142131979695438E-2</v>
      </c>
      <c r="G172">
        <v>171</v>
      </c>
      <c r="H172">
        <f t="shared" si="7"/>
        <v>4108550</v>
      </c>
    </row>
    <row r="173" spans="1:8" x14ac:dyDescent="0.35">
      <c r="A173">
        <v>4110980</v>
      </c>
      <c r="B173">
        <v>1944</v>
      </c>
      <c r="C173" t="s">
        <v>1774</v>
      </c>
      <c r="D173" s="15">
        <v>2221</v>
      </c>
      <c r="E173" s="15">
        <v>166</v>
      </c>
      <c r="F173" s="12">
        <f t="shared" si="8"/>
        <v>7.4741107609185051E-2</v>
      </c>
      <c r="G173">
        <v>172</v>
      </c>
      <c r="H173">
        <f t="shared" si="7"/>
        <v>4110980</v>
      </c>
    </row>
    <row r="174" spans="1:8" x14ac:dyDescent="0.35">
      <c r="A174">
        <v>4104700</v>
      </c>
      <c r="B174">
        <v>1930</v>
      </c>
      <c r="C174" t="s">
        <v>1775</v>
      </c>
      <c r="D174" s="15">
        <v>2191</v>
      </c>
      <c r="E174" s="15">
        <v>162</v>
      </c>
      <c r="F174" s="12">
        <f t="shared" si="8"/>
        <v>7.3938840712003656E-2</v>
      </c>
      <c r="G174">
        <v>173</v>
      </c>
      <c r="H174">
        <f t="shared" si="7"/>
        <v>4104700</v>
      </c>
    </row>
    <row r="175" spans="1:8" x14ac:dyDescent="0.35">
      <c r="A175">
        <v>4103990</v>
      </c>
      <c r="B175">
        <v>2253</v>
      </c>
      <c r="C175" t="s">
        <v>1776</v>
      </c>
      <c r="D175" s="15">
        <v>1056</v>
      </c>
      <c r="E175" s="15">
        <v>78</v>
      </c>
      <c r="F175" s="12">
        <f t="shared" si="8"/>
        <v>7.3863636363636367E-2</v>
      </c>
      <c r="G175">
        <v>174</v>
      </c>
      <c r="H175">
        <f t="shared" si="7"/>
        <v>4103990</v>
      </c>
    </row>
    <row r="176" spans="1:8" x14ac:dyDescent="0.35">
      <c r="A176">
        <v>4106630</v>
      </c>
      <c r="B176">
        <v>2215</v>
      </c>
      <c r="C176" t="s">
        <v>1777</v>
      </c>
      <c r="D176" s="15">
        <v>247</v>
      </c>
      <c r="E176" s="15">
        <v>18</v>
      </c>
      <c r="F176" s="12">
        <f t="shared" si="8"/>
        <v>7.28744939271255E-2</v>
      </c>
      <c r="G176">
        <v>175</v>
      </c>
      <c r="H176">
        <f t="shared" si="7"/>
        <v>4106630</v>
      </c>
    </row>
    <row r="177" spans="1:8" x14ac:dyDescent="0.35">
      <c r="A177">
        <v>4108830</v>
      </c>
      <c r="B177">
        <v>1924</v>
      </c>
      <c r="C177" t="s">
        <v>1778</v>
      </c>
      <c r="D177" s="15">
        <v>19136</v>
      </c>
      <c r="E177" s="15">
        <v>1385</v>
      </c>
      <c r="F177" s="12">
        <f t="shared" si="8"/>
        <v>7.2376672240802672E-2</v>
      </c>
      <c r="G177">
        <v>176</v>
      </c>
      <c r="H177">
        <f t="shared" si="7"/>
        <v>4108830</v>
      </c>
    </row>
    <row r="178" spans="1:8" x14ac:dyDescent="0.35">
      <c r="A178">
        <v>4106710</v>
      </c>
      <c r="B178">
        <v>2140</v>
      </c>
      <c r="C178" t="s">
        <v>1779</v>
      </c>
      <c r="D178" s="15">
        <v>1205</v>
      </c>
      <c r="E178" s="15">
        <v>87</v>
      </c>
      <c r="F178" s="12">
        <f t="shared" si="8"/>
        <v>7.2199170124481321E-2</v>
      </c>
      <c r="G178">
        <v>177</v>
      </c>
      <c r="H178">
        <f t="shared" si="7"/>
        <v>4106710</v>
      </c>
    </row>
    <row r="179" spans="1:8" x14ac:dyDescent="0.35">
      <c r="A179">
        <v>4111490</v>
      </c>
      <c r="B179">
        <v>1978</v>
      </c>
      <c r="C179" t="s">
        <v>1780</v>
      </c>
      <c r="D179" s="15">
        <v>1454</v>
      </c>
      <c r="E179" s="15">
        <v>104</v>
      </c>
      <c r="F179" s="12">
        <f t="shared" si="8"/>
        <v>7.1526822558459421E-2</v>
      </c>
      <c r="G179">
        <v>178</v>
      </c>
      <c r="H179">
        <f t="shared" si="7"/>
        <v>4111490</v>
      </c>
    </row>
    <row r="180" spans="1:8" x14ac:dyDescent="0.35">
      <c r="A180">
        <v>4103330</v>
      </c>
      <c r="B180">
        <v>2006</v>
      </c>
      <c r="C180" t="s">
        <v>1781</v>
      </c>
      <c r="D180" s="15">
        <v>144</v>
      </c>
      <c r="E180" s="15">
        <v>10</v>
      </c>
      <c r="F180" s="12">
        <f t="shared" si="8"/>
        <v>6.9444444444444448E-2</v>
      </c>
      <c r="G180">
        <v>179</v>
      </c>
      <c r="H180">
        <f t="shared" si="7"/>
        <v>4103330</v>
      </c>
    </row>
    <row r="181" spans="1:8" x14ac:dyDescent="0.35">
      <c r="A181">
        <v>4103780</v>
      </c>
      <c r="B181">
        <v>2089</v>
      </c>
      <c r="C181" t="s">
        <v>1782</v>
      </c>
      <c r="D181" s="15">
        <v>362</v>
      </c>
      <c r="E181" s="15">
        <v>25</v>
      </c>
      <c r="F181" s="12">
        <f t="shared" si="8"/>
        <v>6.9060773480662987E-2</v>
      </c>
      <c r="G181">
        <v>180</v>
      </c>
      <c r="H181">
        <f t="shared" si="7"/>
        <v>4103780</v>
      </c>
    </row>
    <row r="182" spans="1:8" x14ac:dyDescent="0.35">
      <c r="A182">
        <v>4107740</v>
      </c>
      <c r="B182">
        <v>2094</v>
      </c>
      <c r="C182" t="s">
        <v>1783</v>
      </c>
      <c r="D182" s="15">
        <v>232</v>
      </c>
      <c r="E182" s="15">
        <v>16</v>
      </c>
      <c r="F182" s="12">
        <f t="shared" si="8"/>
        <v>6.8965517241379309E-2</v>
      </c>
      <c r="G182">
        <v>181</v>
      </c>
      <c r="H182">
        <f t="shared" si="7"/>
        <v>4107740</v>
      </c>
    </row>
    <row r="183" spans="1:8" x14ac:dyDescent="0.35">
      <c r="A183">
        <v>4102640</v>
      </c>
      <c r="B183">
        <v>1929</v>
      </c>
      <c r="C183" t="s">
        <v>1784</v>
      </c>
      <c r="D183" s="15">
        <v>5410</v>
      </c>
      <c r="E183" s="15">
        <v>372</v>
      </c>
      <c r="F183" s="12">
        <f t="shared" si="8"/>
        <v>6.8761552680221813E-2</v>
      </c>
      <c r="G183">
        <v>182</v>
      </c>
      <c r="H183">
        <f t="shared" si="7"/>
        <v>4102640</v>
      </c>
    </row>
    <row r="184" spans="1:8" x14ac:dyDescent="0.35">
      <c r="A184">
        <v>4100016</v>
      </c>
      <c r="B184">
        <v>2251</v>
      </c>
      <c r="C184" t="s">
        <v>1785</v>
      </c>
      <c r="D184" s="15">
        <v>1222</v>
      </c>
      <c r="E184" s="15">
        <v>84</v>
      </c>
      <c r="F184" s="12">
        <f t="shared" si="8"/>
        <v>6.8739770867430439E-2</v>
      </c>
      <c r="G184">
        <v>183</v>
      </c>
      <c r="H184">
        <f t="shared" si="7"/>
        <v>4100016</v>
      </c>
    </row>
    <row r="185" spans="1:8" x14ac:dyDescent="0.35">
      <c r="A185">
        <v>4111450</v>
      </c>
      <c r="B185">
        <v>2138</v>
      </c>
      <c r="C185" t="s">
        <v>1786</v>
      </c>
      <c r="D185" s="15">
        <v>3965</v>
      </c>
      <c r="E185" s="15">
        <v>270</v>
      </c>
      <c r="F185" s="12">
        <f t="shared" si="8"/>
        <v>6.8095838587641871E-2</v>
      </c>
      <c r="G185">
        <v>184</v>
      </c>
      <c r="H185">
        <f t="shared" si="7"/>
        <v>4111450</v>
      </c>
    </row>
    <row r="186" spans="1:8" x14ac:dyDescent="0.35">
      <c r="A186">
        <v>4100047</v>
      </c>
      <c r="B186">
        <v>3997</v>
      </c>
      <c r="C186" t="s">
        <v>1787</v>
      </c>
      <c r="D186" s="15">
        <v>119</v>
      </c>
      <c r="E186" s="15">
        <v>8</v>
      </c>
      <c r="F186" s="12">
        <f t="shared" si="8"/>
        <v>6.7226890756302518E-2</v>
      </c>
      <c r="G186">
        <v>185</v>
      </c>
      <c r="H186">
        <f t="shared" si="7"/>
        <v>4100047</v>
      </c>
    </row>
    <row r="187" spans="1:8" x14ac:dyDescent="0.35">
      <c r="A187">
        <v>4104380</v>
      </c>
      <c r="B187">
        <v>2019</v>
      </c>
      <c r="C187" t="s">
        <v>1788</v>
      </c>
      <c r="D187" s="15">
        <v>15</v>
      </c>
      <c r="E187" s="15">
        <v>1</v>
      </c>
      <c r="F187" s="12">
        <f t="shared" si="8"/>
        <v>6.6666666666666666E-2</v>
      </c>
      <c r="G187">
        <v>186</v>
      </c>
      <c r="H187">
        <f t="shared" si="7"/>
        <v>4104380</v>
      </c>
    </row>
    <row r="188" spans="1:8" x14ac:dyDescent="0.35">
      <c r="A188">
        <v>4103270</v>
      </c>
      <c r="B188">
        <v>1927</v>
      </c>
      <c r="C188" t="s">
        <v>1789</v>
      </c>
      <c r="D188" s="15">
        <v>755</v>
      </c>
      <c r="E188" s="15">
        <v>49</v>
      </c>
      <c r="F188" s="12">
        <f t="shared" si="8"/>
        <v>6.4900662251655625E-2</v>
      </c>
      <c r="G188">
        <v>187</v>
      </c>
      <c r="H188">
        <f t="shared" si="7"/>
        <v>4103270</v>
      </c>
    </row>
    <row r="189" spans="1:8" x14ac:dyDescent="0.35">
      <c r="A189">
        <v>4103420</v>
      </c>
      <c r="B189">
        <v>2186</v>
      </c>
      <c r="C189" t="s">
        <v>1790</v>
      </c>
      <c r="D189" s="15">
        <v>709</v>
      </c>
      <c r="E189" s="15">
        <v>46</v>
      </c>
      <c r="F189" s="12">
        <f t="shared" si="8"/>
        <v>6.488011283497884E-2</v>
      </c>
      <c r="G189">
        <v>188</v>
      </c>
      <c r="H189">
        <f t="shared" si="7"/>
        <v>4103420</v>
      </c>
    </row>
    <row r="190" spans="1:8" x14ac:dyDescent="0.35">
      <c r="A190">
        <v>4110890</v>
      </c>
      <c r="B190">
        <v>1926</v>
      </c>
      <c r="C190" t="s">
        <v>1791</v>
      </c>
      <c r="D190" s="15">
        <v>4810</v>
      </c>
      <c r="E190" s="15">
        <v>311</v>
      </c>
      <c r="F190" s="12">
        <f t="shared" si="8"/>
        <v>6.4656964656964661E-2</v>
      </c>
      <c r="G190">
        <v>189</v>
      </c>
      <c r="H190">
        <f t="shared" si="7"/>
        <v>4110890</v>
      </c>
    </row>
    <row r="191" spans="1:8" x14ac:dyDescent="0.35">
      <c r="A191">
        <v>4105020</v>
      </c>
      <c r="B191">
        <v>2022</v>
      </c>
      <c r="C191" t="s">
        <v>1792</v>
      </c>
      <c r="D191" s="15">
        <v>16</v>
      </c>
      <c r="E191" s="15">
        <v>1</v>
      </c>
      <c r="F191" s="12">
        <f t="shared" si="8"/>
        <v>6.25E-2</v>
      </c>
      <c r="G191">
        <v>190</v>
      </c>
      <c r="H191">
        <f t="shared" si="7"/>
        <v>4105020</v>
      </c>
    </row>
    <row r="192" spans="1:8" x14ac:dyDescent="0.35">
      <c r="A192">
        <v>4109330</v>
      </c>
      <c r="B192">
        <v>1928</v>
      </c>
      <c r="C192" t="s">
        <v>1793</v>
      </c>
      <c r="D192" s="15">
        <v>9712</v>
      </c>
      <c r="E192" s="15">
        <v>571</v>
      </c>
      <c r="F192" s="12">
        <f t="shared" si="8"/>
        <v>5.8793245469522241E-2</v>
      </c>
      <c r="G192">
        <v>191</v>
      </c>
      <c r="H192">
        <f t="shared" si="7"/>
        <v>4109330</v>
      </c>
    </row>
    <row r="193" spans="1:8" x14ac:dyDescent="0.35">
      <c r="A193">
        <v>4101830</v>
      </c>
      <c r="B193">
        <v>2240</v>
      </c>
      <c r="C193" t="s">
        <v>1794</v>
      </c>
      <c r="D193" s="15">
        <v>1374</v>
      </c>
      <c r="E193" s="15">
        <v>71</v>
      </c>
      <c r="F193" s="12">
        <f t="shared" si="8"/>
        <v>5.1673944687045122E-2</v>
      </c>
      <c r="G193">
        <v>192</v>
      </c>
      <c r="H193">
        <f t="shared" si="7"/>
        <v>4101830</v>
      </c>
    </row>
    <row r="194" spans="1:8" x14ac:dyDescent="0.35">
      <c r="A194">
        <v>4110560</v>
      </c>
      <c r="B194">
        <v>2188</v>
      </c>
      <c r="C194" t="s">
        <v>1795</v>
      </c>
      <c r="D194" s="15">
        <v>460</v>
      </c>
      <c r="E194" s="15">
        <v>22</v>
      </c>
      <c r="F194" s="12">
        <f t="shared" ref="F194:F198" si="9">E194/D194</f>
        <v>4.7826086956521741E-2</v>
      </c>
      <c r="G194">
        <v>193</v>
      </c>
      <c r="H194">
        <f t="shared" si="7"/>
        <v>4110560</v>
      </c>
    </row>
    <row r="195" spans="1:8" x14ac:dyDescent="0.35">
      <c r="A195">
        <v>4113170</v>
      </c>
      <c r="B195">
        <v>1922</v>
      </c>
      <c r="C195" t="s">
        <v>1796</v>
      </c>
      <c r="D195" s="15">
        <v>9100</v>
      </c>
      <c r="E195" s="15">
        <v>372</v>
      </c>
      <c r="F195" s="12">
        <f t="shared" si="9"/>
        <v>4.0879120879120878E-2</v>
      </c>
      <c r="G195">
        <v>194</v>
      </c>
      <c r="H195">
        <f t="shared" ref="H195:H198" si="10">A195</f>
        <v>4113170</v>
      </c>
    </row>
    <row r="196" spans="1:8" x14ac:dyDescent="0.35">
      <c r="A196">
        <v>4111290</v>
      </c>
      <c r="B196">
        <v>2244</v>
      </c>
      <c r="C196" t="s">
        <v>1797</v>
      </c>
      <c r="D196" s="15">
        <v>6699</v>
      </c>
      <c r="E196" s="15">
        <v>222</v>
      </c>
      <c r="F196" s="12">
        <f t="shared" si="9"/>
        <v>3.3139274518584866E-2</v>
      </c>
      <c r="G196">
        <v>195</v>
      </c>
      <c r="H196">
        <f t="shared" si="10"/>
        <v>4111290</v>
      </c>
    </row>
    <row r="197" spans="1:8" x14ac:dyDescent="0.35">
      <c r="A197">
        <v>4107230</v>
      </c>
      <c r="B197">
        <v>1923</v>
      </c>
      <c r="C197" t="s">
        <v>1798</v>
      </c>
      <c r="D197" s="15">
        <v>7359</v>
      </c>
      <c r="E197" s="15">
        <v>196</v>
      </c>
      <c r="F197" s="12">
        <f t="shared" si="9"/>
        <v>2.6634053539883136E-2</v>
      </c>
      <c r="G197">
        <v>196</v>
      </c>
      <c r="H197">
        <f t="shared" si="10"/>
        <v>4107230</v>
      </c>
    </row>
    <row r="198" spans="1:8" x14ac:dyDescent="0.35">
      <c r="A198">
        <v>4112360</v>
      </c>
      <c r="B198">
        <v>2222</v>
      </c>
      <c r="C198" t="s">
        <v>1799</v>
      </c>
      <c r="D198" s="15">
        <v>2</v>
      </c>
      <c r="E198" s="15">
        <v>0</v>
      </c>
      <c r="F198" s="12">
        <f t="shared" si="9"/>
        <v>0</v>
      </c>
      <c r="G198">
        <v>197</v>
      </c>
      <c r="H198">
        <f t="shared" si="10"/>
        <v>4112360</v>
      </c>
    </row>
  </sheetData>
  <autoFilter ref="A1:L1" xr:uid="{00000000-0009-0000-0000-000003000000}">
    <sortState xmlns:xlrd2="http://schemas.microsoft.com/office/spreadsheetml/2017/richdata2" ref="A2:G198">
      <sortCondition descending="1" ref="F1"/>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49"/>
  <sheetViews>
    <sheetView workbookViewId="0">
      <pane ySplit="3" topLeftCell="A4" activePane="bottomLeft" state="frozen"/>
      <selection pane="bottomLeft" activeCell="G26" sqref="G26"/>
    </sheetView>
  </sheetViews>
  <sheetFormatPr defaultColWidth="12.54296875" defaultRowHeight="14.5" x14ac:dyDescent="0.35"/>
  <cols>
    <col min="1" max="1" width="49.1796875" customWidth="1"/>
    <col min="2" max="3" width="17.1796875" bestFit="1" customWidth="1"/>
    <col min="4" max="4" width="19" bestFit="1" customWidth="1"/>
    <col min="5" max="5" width="20.7265625" customWidth="1"/>
    <col min="6" max="7" width="19" bestFit="1" customWidth="1"/>
    <col min="8" max="13" width="16" bestFit="1" customWidth="1"/>
    <col min="14" max="14" width="4.453125" customWidth="1"/>
    <col min="15" max="15" width="5" bestFit="1" customWidth="1"/>
    <col min="16" max="18" width="19" bestFit="1" customWidth="1"/>
    <col min="19" max="19" width="16" bestFit="1" customWidth="1"/>
    <col min="20" max="21" width="19" bestFit="1" customWidth="1"/>
  </cols>
  <sheetData>
    <row r="2" spans="1:7" ht="15.5" x14ac:dyDescent="0.35">
      <c r="B2" s="28">
        <v>2017</v>
      </c>
      <c r="C2" s="28">
        <v>2018</v>
      </c>
      <c r="D2" s="28">
        <v>2019</v>
      </c>
      <c r="E2" s="28" t="s">
        <v>1800</v>
      </c>
      <c r="F2" s="28">
        <v>2020</v>
      </c>
      <c r="G2" s="28">
        <v>2021</v>
      </c>
    </row>
    <row r="3" spans="1:7" ht="15.5" x14ac:dyDescent="0.35">
      <c r="A3" s="29" t="s">
        <v>1801</v>
      </c>
    </row>
    <row r="4" spans="1:7" x14ac:dyDescent="0.35">
      <c r="A4" t="s">
        <v>1802</v>
      </c>
      <c r="B4" s="15">
        <f>+'[1]MOE Education Data'!E56</f>
        <v>3688130346</v>
      </c>
      <c r="C4" s="15">
        <f>+'[1]MOE Education Data'!J56</f>
        <v>4101930183.5</v>
      </c>
      <c r="D4" s="15">
        <f>+'[1]MOE Education Data'!O56</f>
        <v>4101930183.5</v>
      </c>
      <c r="E4" s="15"/>
      <c r="F4" s="15">
        <f>+'[1]MOE Education Data'!J102</f>
        <v>4410000000</v>
      </c>
      <c r="G4" s="15">
        <f>+'[1]MOE Education Data'!O102</f>
        <v>4590000000</v>
      </c>
    </row>
    <row r="5" spans="1:7" x14ac:dyDescent="0.35">
      <c r="A5" t="s">
        <v>1803</v>
      </c>
      <c r="B5" s="15">
        <f>+'[1]MOE Education Data'!E57</f>
        <v>0</v>
      </c>
      <c r="C5" s="15">
        <f>+'[1]MOE Education Data'!J57</f>
        <v>85000000</v>
      </c>
      <c r="D5" s="15">
        <f>+'[1]MOE Education Data'!O57</f>
        <v>85000000</v>
      </c>
      <c r="E5" s="15"/>
      <c r="F5" s="15">
        <f>+'[1]MOE Education Data'!J103</f>
        <v>146704058.62</v>
      </c>
      <c r="G5" s="15">
        <f>+'[1]MOE Education Data'!O103</f>
        <v>152691979.38</v>
      </c>
    </row>
    <row r="6" spans="1:7" x14ac:dyDescent="0.35">
      <c r="A6" t="s">
        <v>1804</v>
      </c>
      <c r="B6" s="15">
        <f>+'[1]MOE Education Data'!E58</f>
        <v>659497</v>
      </c>
      <c r="C6" s="15">
        <f>+'[1]MOE Education Data'!J58</f>
        <v>683898.5</v>
      </c>
      <c r="D6" s="15">
        <f>+'[1]MOE Education Data'!O58</f>
        <v>683898.5</v>
      </c>
      <c r="E6" s="15"/>
      <c r="F6" s="15">
        <f>+'[1]MOE Education Data'!J104</f>
        <v>670220.53</v>
      </c>
      <c r="G6" s="15">
        <f>+'[1]MOE Education Data'!O104</f>
        <v>697576.47</v>
      </c>
    </row>
    <row r="7" spans="1:7" x14ac:dyDescent="0.35">
      <c r="A7" t="s">
        <v>1805</v>
      </c>
      <c r="B7" s="15">
        <f>+'[1]MOE Education Data'!E59</f>
        <v>9130000</v>
      </c>
      <c r="C7" s="15">
        <f>+'[1]MOE Education Data'!J59</f>
        <v>9467810</v>
      </c>
      <c r="D7" s="15">
        <f>+'[1]MOE Education Data'!O59</f>
        <v>9467810</v>
      </c>
      <c r="E7" s="15"/>
      <c r="F7" s="15">
        <f>+'[1]MOE Education Data'!J105</f>
        <v>6568021.25</v>
      </c>
      <c r="G7" s="15">
        <f>+'[1]MOE Education Data'!O105</f>
        <v>6836103.75</v>
      </c>
    </row>
    <row r="8" spans="1:7" x14ac:dyDescent="0.35">
      <c r="A8" t="s">
        <v>1806</v>
      </c>
      <c r="B8" s="15">
        <f>+'[1]MOE Education Data'!E60</f>
        <v>0</v>
      </c>
      <c r="C8" s="15">
        <f>+'[1]MOE Education Data'!J60</f>
        <v>0</v>
      </c>
      <c r="D8" s="15">
        <f>+'[1]MOE Education Data'!O60</f>
        <v>0</v>
      </c>
      <c r="E8" s="15"/>
      <c r="F8" s="15">
        <f>+'[1]MOE Education Data'!J106</f>
        <v>0</v>
      </c>
      <c r="G8" s="15">
        <f>+'[1]MOE Education Data'!O106</f>
        <v>150000000</v>
      </c>
    </row>
    <row r="9" spans="1:7" x14ac:dyDescent="0.35">
      <c r="A9" t="s">
        <v>1807</v>
      </c>
      <c r="B9" s="15">
        <f>+'[1]MOE Education Data'!E61</f>
        <v>252350</v>
      </c>
      <c r="C9" s="15">
        <f>+'[1]MOE Education Data'!J61</f>
        <v>130843.5</v>
      </c>
      <c r="D9" s="15">
        <f>+'[1]MOE Education Data'!O61</f>
        <v>130843.5</v>
      </c>
      <c r="E9" s="15"/>
      <c r="F9" s="15">
        <f>+'[1]MOE Education Data'!J107</f>
        <v>66549.350000000006</v>
      </c>
      <c r="G9" s="15">
        <f>+'[1]MOE Education Data'!O107</f>
        <v>69265.649999999994</v>
      </c>
    </row>
    <row r="10" spans="1:7" x14ac:dyDescent="0.35">
      <c r="A10" t="s">
        <v>1808</v>
      </c>
      <c r="B10" s="15">
        <f>+'[1]MOE Education Data'!E62</f>
        <v>50000</v>
      </c>
      <c r="C10" s="15">
        <f>+'[1]MOE Education Data'!J62</f>
        <v>25925</v>
      </c>
      <c r="D10" s="15">
        <f>+'[1]MOE Education Data'!O62</f>
        <v>25925</v>
      </c>
      <c r="E10" s="15"/>
      <c r="F10" s="15">
        <f>+'[1]MOE Education Data'!J108</f>
        <v>18375</v>
      </c>
      <c r="G10" s="15">
        <f>+'[1]MOE Education Data'!O108</f>
        <v>19125</v>
      </c>
    </row>
    <row r="11" spans="1:7" x14ac:dyDescent="0.35">
      <c r="A11" t="s">
        <v>1809</v>
      </c>
      <c r="B11" s="15">
        <f>+'[1]MOE Education Data'!E63</f>
        <v>1400000</v>
      </c>
      <c r="C11" s="15">
        <f>+'[1]MOE Education Data'!J63</f>
        <v>1320847.5</v>
      </c>
      <c r="D11" s="15">
        <f>+'[1]MOE Education Data'!O63</f>
        <v>1320847.5</v>
      </c>
      <c r="E11" s="15"/>
      <c r="F11" s="15">
        <f>+'[1]MOE Education Data'!J109</f>
        <v>756209.65</v>
      </c>
      <c r="G11" s="15">
        <f>+'[1]MOE Education Data'!O109</f>
        <v>787075.35</v>
      </c>
    </row>
    <row r="12" spans="1:7" x14ac:dyDescent="0.35">
      <c r="A12" t="s">
        <v>1810</v>
      </c>
      <c r="B12" s="15">
        <f>+'[1]MOE Education Data'!E64</f>
        <v>1500000</v>
      </c>
      <c r="C12" s="15">
        <f>+'[1]MOE Education Data'!J64</f>
        <v>1555499.9999999998</v>
      </c>
      <c r="D12" s="15">
        <f>+'[1]MOE Education Data'!O64</f>
        <v>1555499.9999999998</v>
      </c>
      <c r="E12" s="15"/>
      <c r="F12" s="15">
        <f>+'[1]MOE Education Data'!J110</f>
        <v>791158.4099999998</v>
      </c>
      <c r="G12" s="15">
        <f>+'[1]MOE Education Data'!O110</f>
        <v>823450.58999999973</v>
      </c>
    </row>
    <row r="13" spans="1:7" x14ac:dyDescent="0.35">
      <c r="A13" t="s">
        <v>1811</v>
      </c>
      <c r="B13" s="15">
        <f>+'[1]MOE Education Data'!E65</f>
        <v>2251615.5</v>
      </c>
      <c r="C13" s="15">
        <f>+'[1]MOE Education Data'!J65</f>
        <v>2178870.5</v>
      </c>
      <c r="D13" s="15">
        <f>+'[1]MOE Education Data'!O65</f>
        <v>2178870.5</v>
      </c>
      <c r="E13" s="15"/>
      <c r="F13" s="15">
        <f>+'[1]MOE Education Data'!J111</f>
        <v>2051065.52</v>
      </c>
      <c r="G13" s="15">
        <f>+'[1]MOE Education Data'!O111</f>
        <v>2134782.48</v>
      </c>
    </row>
    <row r="14" spans="1:7" x14ac:dyDescent="0.35">
      <c r="A14" t="s">
        <v>1812</v>
      </c>
      <c r="B14" s="15">
        <f>+'[1]MOE Education Data'!E66</f>
        <v>0</v>
      </c>
      <c r="C14" s="15">
        <f>+'[1]MOE Education Data'!J66</f>
        <v>3118390.5</v>
      </c>
      <c r="D14" s="15">
        <f>+'[1]MOE Education Data'!O66</f>
        <v>3118390.5</v>
      </c>
      <c r="E14" s="15"/>
      <c r="F14" s="15">
        <f>+'[1]MOE Education Data'!J112</f>
        <v>1586075.6099999999</v>
      </c>
      <c r="G14" s="15">
        <f>+'[1]MOE Education Data'!O112</f>
        <v>1650813.3900000001</v>
      </c>
    </row>
    <row r="15" spans="1:7" x14ac:dyDescent="0.35">
      <c r="A15" t="s">
        <v>1813</v>
      </c>
      <c r="B15" s="15">
        <f>+'[1]MOE Education Data'!E67</f>
        <v>16037891</v>
      </c>
      <c r="C15" s="15">
        <f>+'[1]MOE Education Data'!J67</f>
        <v>14382837</v>
      </c>
      <c r="D15" s="15">
        <f>+'[1]MOE Education Data'!O67</f>
        <v>14382837</v>
      </c>
      <c r="E15" s="15"/>
      <c r="F15" s="15">
        <f>+'[1]MOE Education Data'!J113</f>
        <v>12622222.619999999</v>
      </c>
      <c r="G15" s="15">
        <f>+'[1]MOE Education Data'!O113</f>
        <v>13137415.380000001</v>
      </c>
    </row>
    <row r="16" spans="1:7" x14ac:dyDescent="0.35">
      <c r="A16" t="s">
        <v>1814</v>
      </c>
      <c r="B16" s="15">
        <f>+'[1]MOE Education Data'!E68</f>
        <v>1382141.5</v>
      </c>
      <c r="C16" s="15">
        <f>+'[1]MOE Education Data'!J68</f>
        <v>3000000</v>
      </c>
      <c r="D16" s="15">
        <f>+'[1]MOE Education Data'!O68</f>
        <v>3000000</v>
      </c>
      <c r="E16" s="15"/>
      <c r="F16" s="15">
        <f>+'[1]MOE Education Data'!J114</f>
        <v>3051720</v>
      </c>
      <c r="G16" s="15">
        <f>+'[1]MOE Education Data'!O114</f>
        <v>6986280</v>
      </c>
    </row>
    <row r="17" spans="1:8" x14ac:dyDescent="0.35">
      <c r="A17" t="s">
        <v>1815</v>
      </c>
      <c r="B17" s="15">
        <f>+'[1]MOE Education Data'!E69</f>
        <v>0</v>
      </c>
      <c r="C17" s="15">
        <f>+'[1]MOE Education Data'!J69</f>
        <v>0</v>
      </c>
      <c r="D17" s="15">
        <f>+'[1]MOE Education Data'!O69</f>
        <v>0</v>
      </c>
      <c r="E17" s="15"/>
      <c r="F17" s="15">
        <f>+'[1]MOE Education Data'!J115</f>
        <v>0</v>
      </c>
      <c r="G17" s="15">
        <f>+'[1]MOE Education Data'!O115</f>
        <v>1000000</v>
      </c>
    </row>
    <row r="18" spans="1:8" x14ac:dyDescent="0.35">
      <c r="A18" t="s">
        <v>1816</v>
      </c>
      <c r="B18" s="15">
        <f>+'[1]MOE Education Data'!E70</f>
        <v>0</v>
      </c>
      <c r="C18" s="15">
        <f>+'[1]MOE Education Data'!J70</f>
        <v>900000</v>
      </c>
      <c r="D18" s="15">
        <f>+'[1]MOE Education Data'!O70</f>
        <v>900000</v>
      </c>
      <c r="E18" s="15"/>
      <c r="F18" s="15">
        <f>+'[1]MOE Education Data'!J116</f>
        <v>882000</v>
      </c>
      <c r="G18" s="15">
        <f>+'[1]MOE Education Data'!O116</f>
        <v>4108000</v>
      </c>
    </row>
    <row r="19" spans="1:8" x14ac:dyDescent="0.35">
      <c r="A19" t="s">
        <v>1817</v>
      </c>
      <c r="B19" s="15">
        <f>+'[1]MOE Education Data'!E71</f>
        <v>747656.5</v>
      </c>
      <c r="C19" s="15">
        <f>+'[1]MOE Education Data'!J71</f>
        <v>775320</v>
      </c>
      <c r="D19" s="15">
        <f>+'[1]MOE Education Data'!O71</f>
        <v>775320</v>
      </c>
      <c r="E19" s="15"/>
      <c r="F19" s="15">
        <f>+'[1]MOE Education Data'!J117</f>
        <v>788686.36</v>
      </c>
      <c r="G19" s="15">
        <f>+'[1]MOE Education Data'!O117</f>
        <v>820877.64</v>
      </c>
    </row>
    <row r="20" spans="1:8" x14ac:dyDescent="0.35">
      <c r="A20" t="s">
        <v>1818</v>
      </c>
      <c r="B20" s="15">
        <f>+'[1]MOE Education Data'!E72</f>
        <v>0</v>
      </c>
      <c r="C20" s="15">
        <f>+'[1]MOE Education Data'!J72</f>
        <v>0</v>
      </c>
      <c r="D20" s="15">
        <f>+'[1]MOE Education Data'!O72</f>
        <v>0</v>
      </c>
      <c r="E20" s="15"/>
      <c r="F20" s="15">
        <f>+'[1]MOE Education Data'!J118</f>
        <v>0</v>
      </c>
      <c r="G20" s="15">
        <f>+'[1]MOE Education Data'!O118</f>
        <v>1533180</v>
      </c>
    </row>
    <row r="21" spans="1:8" x14ac:dyDescent="0.35">
      <c r="A21" t="s">
        <v>1819</v>
      </c>
      <c r="B21" s="15">
        <f>+'[1]MOE Education Data'!E73</f>
        <v>0</v>
      </c>
      <c r="C21" s="15">
        <f>+'[1]MOE Education Data'!J73</f>
        <v>0</v>
      </c>
      <c r="D21" s="15">
        <f>+'[1]MOE Education Data'!O73</f>
        <v>0</v>
      </c>
      <c r="E21" s="15"/>
      <c r="F21" s="15">
        <f>+'[1]MOE Education Data'!J119</f>
        <v>0</v>
      </c>
      <c r="G21" s="15">
        <f>+'[1]MOE Education Data'!O119</f>
        <v>1000000</v>
      </c>
    </row>
    <row r="22" spans="1:8" x14ac:dyDescent="0.35">
      <c r="A22" t="s">
        <v>1820</v>
      </c>
      <c r="B22" s="15">
        <f>+'[1]MOE Education Data'!E74</f>
        <v>0</v>
      </c>
      <c r="C22" s="15">
        <f>+'[1]MOE Education Data'!J74</f>
        <v>0</v>
      </c>
      <c r="D22" s="15">
        <f>+'[1]MOE Education Data'!O74</f>
        <v>0</v>
      </c>
      <c r="E22" s="15"/>
      <c r="F22" s="15">
        <f>+'[1]MOE Education Data'!J120</f>
        <v>0</v>
      </c>
      <c r="G22" s="15">
        <f>+'[1]MOE Education Data'!O120</f>
        <v>4000000</v>
      </c>
    </row>
    <row r="23" spans="1:8" x14ac:dyDescent="0.35">
      <c r="A23" t="s">
        <v>1821</v>
      </c>
      <c r="B23" s="15">
        <f>+'[1]MOE Education Data'!E75</f>
        <v>0</v>
      </c>
      <c r="C23" s="15">
        <f>+'[1]MOE Education Data'!J75</f>
        <v>0</v>
      </c>
      <c r="D23" s="15">
        <f>+'[1]MOE Education Data'!O75</f>
        <v>0</v>
      </c>
      <c r="E23" s="15"/>
      <c r="F23" s="15">
        <f>+'[1]MOE Education Data'!J121</f>
        <v>0</v>
      </c>
      <c r="G23" s="15">
        <f>+'[1]MOE Education Data'!O121</f>
        <v>20000000</v>
      </c>
    </row>
    <row r="24" spans="1:8" x14ac:dyDescent="0.35">
      <c r="A24" t="s">
        <v>1822</v>
      </c>
      <c r="B24" s="15">
        <f>+'[1]MOE Education Data'!E76</f>
        <v>0</v>
      </c>
      <c r="C24" s="15">
        <f>+'[1]MOE Education Data'!J76</f>
        <v>0</v>
      </c>
      <c r="D24" s="15">
        <f>+'[1]MOE Education Data'!O76</f>
        <v>0</v>
      </c>
      <c r="E24" s="15"/>
      <c r="F24" s="15">
        <f>+'[1]MOE Education Data'!J122</f>
        <v>0</v>
      </c>
      <c r="G24" s="15">
        <f>+'[1]MOE Education Data'!O122</f>
        <v>1725119</v>
      </c>
    </row>
    <row r="25" spans="1:8" x14ac:dyDescent="0.35">
      <c r="A25" t="s">
        <v>1823</v>
      </c>
      <c r="B25" s="15">
        <f>+'[1]MOE Education Data'!E77</f>
        <v>3625000</v>
      </c>
      <c r="C25" s="15">
        <f>+'[1]MOE Education Data'!J77</f>
        <v>0</v>
      </c>
      <c r="D25" s="15">
        <f>+'[1]MOE Education Data'!O77</f>
        <v>0</v>
      </c>
      <c r="E25" s="15"/>
      <c r="F25" s="15">
        <f>+'[1]MOE Education Data'!J123</f>
        <v>0</v>
      </c>
      <c r="G25" s="15">
        <f>+'[1]MOE Education Data'!O123</f>
        <v>14723271</v>
      </c>
    </row>
    <row r="26" spans="1:8" x14ac:dyDescent="0.35">
      <c r="A26" t="s">
        <v>1824</v>
      </c>
      <c r="B26" s="15">
        <f>+'[1]MOE Education Data'!E78</f>
        <v>0</v>
      </c>
      <c r="C26" s="15">
        <f>+'[1]MOE Education Data'!J78</f>
        <v>0</v>
      </c>
      <c r="D26" s="15">
        <f>+'[1]MOE Education Data'!O78</f>
        <v>0</v>
      </c>
      <c r="E26" s="15"/>
      <c r="F26" s="15">
        <f>+'[1]MOE Education Data'!J124</f>
        <v>0</v>
      </c>
      <c r="G26" s="15">
        <f>+'[1]MOE Education Data'!O124</f>
        <v>3000000</v>
      </c>
    </row>
    <row r="27" spans="1:8" x14ac:dyDescent="0.35">
      <c r="A27" t="s">
        <v>1825</v>
      </c>
      <c r="B27" s="15">
        <f>+'[1]MOE Education Data'!E79</f>
        <v>5956638.5</v>
      </c>
      <c r="C27" s="15">
        <f>+'[1]MOE Education Data'!J79</f>
        <v>6213128</v>
      </c>
      <c r="D27" s="15">
        <f>+'[1]MOE Education Data'!O79</f>
        <v>6213128</v>
      </c>
      <c r="E27" s="15"/>
      <c r="F27" s="15">
        <f>+'[1]MOE Education Data'!J125</f>
        <v>5648621.5099999998</v>
      </c>
      <c r="G27" s="15">
        <f>+'[1]MOE Education Data'!O125</f>
        <v>5879177.4900000002</v>
      </c>
    </row>
    <row r="28" spans="1:8" x14ac:dyDescent="0.35">
      <c r="B28" s="15"/>
      <c r="C28" s="15"/>
      <c r="D28" s="15"/>
      <c r="E28" s="15"/>
      <c r="F28" s="15"/>
      <c r="G28" s="15"/>
    </row>
    <row r="29" spans="1:8" ht="15.5" x14ac:dyDescent="0.35">
      <c r="A29" s="29" t="s">
        <v>1826</v>
      </c>
      <c r="B29" s="30">
        <f>SUM(B4:B27)</f>
        <v>3731123136</v>
      </c>
      <c r="C29" s="30">
        <f>SUM(C4:C27)</f>
        <v>4230683554</v>
      </c>
      <c r="D29" s="30">
        <f>SUM(D4:D27)</f>
        <v>4230683554</v>
      </c>
      <c r="E29" s="31">
        <f>AVERAGE(B29:D29)</f>
        <v>4064163414.6666665</v>
      </c>
      <c r="F29" s="30">
        <f>SUM(F4:F27)</f>
        <v>4592204984.4299994</v>
      </c>
      <c r="G29" s="30">
        <f>SUM(G4:G27)</f>
        <v>4983623492.5700006</v>
      </c>
    </row>
    <row r="31" spans="1:8" ht="15.5" x14ac:dyDescent="0.35">
      <c r="A31" s="29" t="s">
        <v>1827</v>
      </c>
    </row>
    <row r="32" spans="1:8" x14ac:dyDescent="0.35">
      <c r="A32" t="s">
        <v>1828</v>
      </c>
      <c r="B32" s="32">
        <v>282205625</v>
      </c>
      <c r="C32" s="32">
        <v>286992997.5</v>
      </c>
      <c r="D32" s="32">
        <v>286992997.5</v>
      </c>
      <c r="E32" s="32"/>
      <c r="F32" s="33">
        <f>+'[1]MOE Education Data'!J129</f>
        <v>322946821.5</v>
      </c>
      <c r="G32" s="33">
        <f>+'[1]MOE Education Data'!O129</f>
        <v>322946821.5</v>
      </c>
      <c r="H32" s="32"/>
    </row>
    <row r="33" spans="1:8" x14ac:dyDescent="0.35">
      <c r="A33" t="s">
        <v>1829</v>
      </c>
      <c r="B33" s="32">
        <v>333663750</v>
      </c>
      <c r="C33" s="32">
        <v>368663041.5</v>
      </c>
      <c r="D33" s="32">
        <v>368663041.5</v>
      </c>
      <c r="E33" s="32"/>
      <c r="F33" s="34">
        <f>+'[1]MOE Education Data'!J130</f>
        <v>418674797.5</v>
      </c>
      <c r="G33" s="34">
        <f>+'[1]MOE Education Data'!O130</f>
        <v>418674797.5</v>
      </c>
      <c r="H33" s="32"/>
    </row>
    <row r="34" spans="1:8" x14ac:dyDescent="0.35">
      <c r="A34" t="s">
        <v>1830</v>
      </c>
      <c r="B34" s="32">
        <v>19560131.5</v>
      </c>
      <c r="C34" s="32">
        <v>23103055</v>
      </c>
      <c r="D34" s="32">
        <v>23103055</v>
      </c>
      <c r="E34" s="32"/>
      <c r="F34" s="34">
        <f>+'[1]MOE Education Data'!J131</f>
        <v>22313758</v>
      </c>
      <c r="G34" s="34">
        <f>+'[1]MOE Education Data'!O131</f>
        <v>22313758</v>
      </c>
    </row>
    <row r="35" spans="1:8" x14ac:dyDescent="0.35">
      <c r="A35" t="s">
        <v>1831</v>
      </c>
      <c r="B35" s="32">
        <v>31560533</v>
      </c>
      <c r="C35" s="32">
        <v>33234430.5</v>
      </c>
      <c r="D35" s="32">
        <v>33234430.5</v>
      </c>
      <c r="E35" s="32"/>
      <c r="F35" s="34">
        <f>+'[1]MOE Education Data'!J132</f>
        <v>37139632</v>
      </c>
      <c r="G35" s="34">
        <f>+'[1]MOE Education Data'!O132</f>
        <v>37139632</v>
      </c>
    </row>
    <row r="36" spans="1:8" x14ac:dyDescent="0.35">
      <c r="A36" t="s">
        <v>1832</v>
      </c>
      <c r="B36" s="32">
        <v>22800770</v>
      </c>
      <c r="C36" s="32">
        <v>35858701.5</v>
      </c>
      <c r="D36" s="32">
        <v>35858701.5</v>
      </c>
      <c r="E36" s="32"/>
      <c r="F36" s="34">
        <f>+'[1]MOE Education Data'!J133</f>
        <v>49954095</v>
      </c>
      <c r="G36" s="34">
        <f>+'[1]MOE Education Data'!O133</f>
        <v>49954095</v>
      </c>
    </row>
    <row r="37" spans="1:8" x14ac:dyDescent="0.35">
      <c r="A37" t="s">
        <v>1833</v>
      </c>
      <c r="B37" s="32">
        <v>4885553.5</v>
      </c>
      <c r="C37" s="32">
        <v>5112020.5</v>
      </c>
      <c r="D37" s="32">
        <v>5112020.5</v>
      </c>
      <c r="E37" s="32"/>
      <c r="F37" s="34">
        <f>+'[1]MOE Education Data'!J134</f>
        <v>5569220</v>
      </c>
      <c r="G37" s="34">
        <f>+'[1]MOE Education Data'!O134</f>
        <v>5569220</v>
      </c>
    </row>
    <row r="38" spans="1:8" x14ac:dyDescent="0.35">
      <c r="A38" t="s">
        <v>1834</v>
      </c>
      <c r="B38" s="32">
        <v>33409898.5</v>
      </c>
      <c r="C38" s="32">
        <v>33166674</v>
      </c>
      <c r="D38" s="32">
        <v>33166674</v>
      </c>
      <c r="E38" s="32"/>
      <c r="F38" s="34">
        <f>+'[1]MOE Education Data'!J135</f>
        <v>32759877.5</v>
      </c>
      <c r="G38" s="34">
        <f>+'[1]MOE Education Data'!O135</f>
        <v>32759877.5</v>
      </c>
    </row>
    <row r="39" spans="1:8" x14ac:dyDescent="0.35">
      <c r="A39" t="s">
        <v>1835</v>
      </c>
      <c r="B39" s="32">
        <v>474309.5</v>
      </c>
      <c r="C39" s="32">
        <v>491859</v>
      </c>
      <c r="D39" s="32">
        <v>491859</v>
      </c>
      <c r="E39" s="32"/>
      <c r="F39" s="34">
        <f>+'[1]MOE Education Data'!J136</f>
        <v>976605.5</v>
      </c>
      <c r="G39" s="34">
        <f>+'[1]MOE Education Data'!O136</f>
        <v>976605.5</v>
      </c>
    </row>
    <row r="40" spans="1:8" x14ac:dyDescent="0.35">
      <c r="A40" t="s">
        <v>1836</v>
      </c>
      <c r="B40" s="32">
        <v>70456656.5</v>
      </c>
      <c r="C40" s="32">
        <v>73063501</v>
      </c>
      <c r="D40" s="32">
        <v>73063501</v>
      </c>
      <c r="E40" s="32"/>
      <c r="F40" s="34">
        <f>+'[1]MOE Education Data'!J137</f>
        <v>82089914</v>
      </c>
      <c r="G40" s="34">
        <f>+'[1]MOE Education Data'!O137</f>
        <v>82089914</v>
      </c>
    </row>
    <row r="41" spans="1:8" x14ac:dyDescent="0.35">
      <c r="A41" t="s">
        <v>1837</v>
      </c>
      <c r="B41" s="32">
        <v>4120000</v>
      </c>
      <c r="C41" s="32">
        <v>4120000</v>
      </c>
      <c r="D41" s="32">
        <v>4120000</v>
      </c>
      <c r="E41" s="32"/>
      <c r="F41" s="34">
        <f>+'[1]MOE Education Data'!J138</f>
        <v>5917258.5</v>
      </c>
      <c r="G41" s="34">
        <f>+'[1]MOE Education Data'!O138</f>
        <v>5917258.5</v>
      </c>
    </row>
    <row r="42" spans="1:8" ht="15.5" x14ac:dyDescent="0.35">
      <c r="A42" s="29" t="s">
        <v>1838</v>
      </c>
      <c r="B42" s="35">
        <f>SUM(B32:B41)</f>
        <v>803137227.5</v>
      </c>
      <c r="C42" s="35">
        <f>SUM(C32:C41)</f>
        <v>863806280.5</v>
      </c>
      <c r="D42" s="35">
        <f>SUM(D32:D41)</f>
        <v>863806280.5</v>
      </c>
      <c r="E42" s="15">
        <f>AVERAGE(B42:D42)</f>
        <v>843583262.83333337</v>
      </c>
      <c r="F42" s="36">
        <f>SUM(F32:F41)</f>
        <v>978341979.5</v>
      </c>
      <c r="G42" s="36">
        <f>SUM(G32:G41)</f>
        <v>978341979.5</v>
      </c>
    </row>
    <row r="44" spans="1:8" x14ac:dyDescent="0.35">
      <c r="A44" s="37"/>
      <c r="E44" s="32"/>
      <c r="G44" s="32"/>
    </row>
    <row r="46" spans="1:8" x14ac:dyDescent="0.35">
      <c r="A46" t="s">
        <v>1839</v>
      </c>
    </row>
    <row r="47" spans="1:8" x14ac:dyDescent="0.35">
      <c r="A47" t="s">
        <v>1840</v>
      </c>
    </row>
    <row r="48" spans="1:8" x14ac:dyDescent="0.35">
      <c r="A48" t="s">
        <v>1841</v>
      </c>
    </row>
    <row r="49" spans="1:1" x14ac:dyDescent="0.35">
      <c r="A49" t="s">
        <v>1842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78"/>
  <sheetViews>
    <sheetView workbookViewId="0">
      <selection activeCell="H9" sqref="H9"/>
    </sheetView>
  </sheetViews>
  <sheetFormatPr defaultColWidth="12.54296875" defaultRowHeight="14.5" x14ac:dyDescent="0.35"/>
  <cols>
    <col min="1" max="1" width="58.7265625" customWidth="1"/>
    <col min="2" max="3" width="17.1796875" bestFit="1" customWidth="1"/>
    <col min="4" max="4" width="19" bestFit="1" customWidth="1"/>
    <col min="5" max="5" width="20.26953125" customWidth="1"/>
    <col min="6" max="7" width="19" bestFit="1" customWidth="1"/>
    <col min="8" max="13" width="16" bestFit="1" customWidth="1"/>
    <col min="14" max="14" width="4.453125" customWidth="1"/>
    <col min="15" max="15" width="5" bestFit="1" customWidth="1"/>
    <col min="16" max="18" width="19" bestFit="1" customWidth="1"/>
    <col min="19" max="19" width="16" bestFit="1" customWidth="1"/>
    <col min="20" max="21" width="19" bestFit="1" customWidth="1"/>
  </cols>
  <sheetData>
    <row r="2" spans="1:7" ht="15.5" x14ac:dyDescent="0.35">
      <c r="B2" s="28">
        <v>2017</v>
      </c>
      <c r="C2" s="28">
        <v>2018</v>
      </c>
      <c r="D2" s="28">
        <v>2019</v>
      </c>
      <c r="E2" s="28" t="s">
        <v>1800</v>
      </c>
      <c r="F2" s="38">
        <v>2022</v>
      </c>
      <c r="G2" s="38">
        <v>2023</v>
      </c>
    </row>
    <row r="3" spans="1:7" ht="15.5" x14ac:dyDescent="0.35">
      <c r="A3" s="29" t="s">
        <v>1843</v>
      </c>
      <c r="F3" s="39"/>
      <c r="G3" s="39"/>
    </row>
    <row r="4" spans="1:7" x14ac:dyDescent="0.35">
      <c r="A4" t="s">
        <v>1802</v>
      </c>
      <c r="B4" s="15">
        <f>+'[1]MOE Education Data'!E56</f>
        <v>3688130346</v>
      </c>
      <c r="C4" s="15">
        <f>+'[1]MOE Education Data'!J56</f>
        <v>4101930183.5</v>
      </c>
      <c r="D4" s="15">
        <f>+'[1]MOE Education Data'!O56</f>
        <v>4101930183.5</v>
      </c>
      <c r="E4" s="15"/>
      <c r="F4" s="40">
        <f>+'[1]MOE Education Data'!T102</f>
        <v>4650000000</v>
      </c>
      <c r="G4" s="40">
        <f>+'[1]MOE Education Data'!Y102</f>
        <v>4650000000</v>
      </c>
    </row>
    <row r="5" spans="1:7" x14ac:dyDescent="0.35">
      <c r="A5" t="s">
        <v>1803</v>
      </c>
      <c r="B5" s="15">
        <f>+'[1]MOE Education Data'!E57</f>
        <v>0</v>
      </c>
      <c r="C5" s="15">
        <f>+'[1]MOE Education Data'!J57</f>
        <v>85000000</v>
      </c>
      <c r="D5" s="15">
        <f>+'[1]MOE Education Data'!O57</f>
        <v>85000000</v>
      </c>
      <c r="E5" s="15"/>
      <c r="F5" s="40">
        <f>+'[1]MOE Education Data'!T103</f>
        <v>153661611.5</v>
      </c>
      <c r="G5" s="40">
        <f>+'[1]MOE Education Data'!Y103</f>
        <v>153661611.5</v>
      </c>
    </row>
    <row r="6" spans="1:7" x14ac:dyDescent="0.35">
      <c r="A6" t="s">
        <v>1804</v>
      </c>
      <c r="B6" s="15">
        <f>+'[1]MOE Education Data'!E58</f>
        <v>659497</v>
      </c>
      <c r="C6" s="15">
        <f>+'[1]MOE Education Data'!J58</f>
        <v>683898.5</v>
      </c>
      <c r="D6" s="15">
        <f>+'[1]MOE Education Data'!O58</f>
        <v>683898.5</v>
      </c>
      <c r="E6" s="15"/>
      <c r="F6" s="40">
        <f>+'[1]MOE Education Data'!T104</f>
        <v>740411.5</v>
      </c>
      <c r="G6" s="40">
        <f>+'[1]MOE Education Data'!Y104</f>
        <v>740411.5</v>
      </c>
    </row>
    <row r="7" spans="1:7" x14ac:dyDescent="0.35">
      <c r="A7" t="s">
        <v>1805</v>
      </c>
      <c r="B7" s="15">
        <f>+'[1]MOE Education Data'!E59</f>
        <v>9130000</v>
      </c>
      <c r="C7" s="15">
        <f>+'[1]MOE Education Data'!J59</f>
        <v>9467810</v>
      </c>
      <c r="D7" s="15">
        <f>+'[1]MOE Education Data'!O59</f>
        <v>9467810</v>
      </c>
      <c r="E7" s="15"/>
      <c r="F7" s="40">
        <f>+'[1]MOE Education Data'!T105</f>
        <v>10250172.5</v>
      </c>
      <c r="G7" s="40">
        <f>+'[1]MOE Education Data'!Y105</f>
        <v>10250172.5</v>
      </c>
    </row>
    <row r="8" spans="1:7" x14ac:dyDescent="0.35">
      <c r="A8" t="s">
        <v>1806</v>
      </c>
      <c r="B8" s="15">
        <f>+'[1]MOE Education Data'!E60</f>
        <v>0</v>
      </c>
      <c r="C8" s="15">
        <f>+'[1]MOE Education Data'!J60</f>
        <v>0</v>
      </c>
      <c r="D8" s="15">
        <f>+'[1]MOE Education Data'!O60</f>
        <v>0</v>
      </c>
      <c r="E8" s="15"/>
      <c r="F8" s="40">
        <f>+'[1]MOE Education Data'!T106</f>
        <v>390076250</v>
      </c>
      <c r="G8" s="40">
        <f>+'[1]MOE Education Data'!Y106</f>
        <v>390076250</v>
      </c>
    </row>
    <row r="9" spans="1:7" x14ac:dyDescent="0.35">
      <c r="A9" t="s">
        <v>1807</v>
      </c>
      <c r="B9" s="15">
        <f>+'[1]MOE Education Data'!E61</f>
        <v>252350</v>
      </c>
      <c r="C9" s="15">
        <f>+'[1]MOE Education Data'!J61</f>
        <v>130843.5</v>
      </c>
      <c r="D9" s="15">
        <f>+'[1]MOE Education Data'!O61</f>
        <v>130843.5</v>
      </c>
      <c r="E9" s="15"/>
      <c r="F9" s="40">
        <f>+'[1]MOE Education Data'!T107</f>
        <v>141655.5</v>
      </c>
      <c r="G9" s="40">
        <f>+'[1]MOE Education Data'!Y107</f>
        <v>141655.5</v>
      </c>
    </row>
    <row r="10" spans="1:7" x14ac:dyDescent="0.35">
      <c r="A10" t="s">
        <v>1808</v>
      </c>
      <c r="B10" s="15">
        <f>+'[1]MOE Education Data'!E62</f>
        <v>50000</v>
      </c>
      <c r="C10" s="15">
        <f>+'[1]MOE Education Data'!J62</f>
        <v>25925</v>
      </c>
      <c r="D10" s="15">
        <f>+'[1]MOE Education Data'!O62</f>
        <v>25925</v>
      </c>
      <c r="E10" s="15"/>
      <c r="F10" s="40">
        <f>+'[1]MOE Education Data'!T108</f>
        <v>39112.5</v>
      </c>
      <c r="G10" s="40">
        <f>+'[1]MOE Education Data'!Y108</f>
        <v>39112.5</v>
      </c>
    </row>
    <row r="11" spans="1:7" x14ac:dyDescent="0.35">
      <c r="A11" t="s">
        <v>1809</v>
      </c>
      <c r="B11" s="15">
        <f>+'[1]MOE Education Data'!E63</f>
        <v>1400000</v>
      </c>
      <c r="C11" s="15">
        <f>+'[1]MOE Education Data'!J63</f>
        <v>1320847.5</v>
      </c>
      <c r="D11" s="15">
        <f>+'[1]MOE Education Data'!O63</f>
        <v>1320847.5</v>
      </c>
      <c r="E11" s="15"/>
      <c r="F11" s="40">
        <f>+'[1]MOE Education Data'!T109</f>
        <v>1429994</v>
      </c>
      <c r="G11" s="40">
        <f>+'[1]MOE Education Data'!Y109</f>
        <v>1429994</v>
      </c>
    </row>
    <row r="12" spans="1:7" x14ac:dyDescent="0.35">
      <c r="A12" t="s">
        <v>1810</v>
      </c>
      <c r="B12" s="15">
        <f>+'[1]MOE Education Data'!E64</f>
        <v>1500000</v>
      </c>
      <c r="C12" s="15">
        <f>+'[1]MOE Education Data'!J64</f>
        <v>1555499.9999999998</v>
      </c>
      <c r="D12" s="15">
        <f>+'[1]MOE Education Data'!O64</f>
        <v>1555499.9999999998</v>
      </c>
      <c r="E12" s="15"/>
      <c r="F12" s="40">
        <f>+'[1]MOE Education Data'!T110</f>
        <v>1684037</v>
      </c>
      <c r="G12" s="40">
        <f>+'[1]MOE Education Data'!Y110</f>
        <v>1684037</v>
      </c>
    </row>
    <row r="13" spans="1:7" x14ac:dyDescent="0.35">
      <c r="A13" t="s">
        <v>1811</v>
      </c>
      <c r="B13" s="15">
        <f>+'[1]MOE Education Data'!E65</f>
        <v>2251615.5</v>
      </c>
      <c r="C13" s="15">
        <f>+'[1]MOE Education Data'!J65</f>
        <v>2178870.5</v>
      </c>
      <c r="D13" s="15">
        <f>+'[1]MOE Education Data'!O65</f>
        <v>2178870.5</v>
      </c>
      <c r="E13" s="15"/>
      <c r="F13" s="40">
        <f>+'[1]MOE Education Data'!T111</f>
        <v>2246369.5</v>
      </c>
      <c r="G13" s="40">
        <f>+'[1]MOE Education Data'!Y111</f>
        <v>2246369.5</v>
      </c>
    </row>
    <row r="14" spans="1:7" x14ac:dyDescent="0.35">
      <c r="A14" t="s">
        <v>1812</v>
      </c>
      <c r="B14" s="15">
        <f>+'[1]MOE Education Data'!E66</f>
        <v>0</v>
      </c>
      <c r="C14" s="15">
        <f>+'[1]MOE Education Data'!J66</f>
        <v>3118390.5</v>
      </c>
      <c r="D14" s="15">
        <f>+'[1]MOE Education Data'!O66</f>
        <v>3118390.5</v>
      </c>
      <c r="E14" s="15"/>
      <c r="F14" s="40">
        <f>+'[1]MOE Education Data'!T112</f>
        <v>3376075.5</v>
      </c>
      <c r="G14" s="40">
        <f>+'[1]MOE Education Data'!Y112</f>
        <v>3376075.5</v>
      </c>
    </row>
    <row r="15" spans="1:7" x14ac:dyDescent="0.35">
      <c r="A15" t="s">
        <v>1813</v>
      </c>
      <c r="B15" s="15">
        <f>+'[1]MOE Education Data'!E67</f>
        <v>16037891</v>
      </c>
      <c r="C15" s="15">
        <f>+'[1]MOE Education Data'!J67</f>
        <v>14382837</v>
      </c>
      <c r="D15" s="15">
        <f>+'[1]MOE Education Data'!O67</f>
        <v>14382837</v>
      </c>
      <c r="E15" s="15"/>
      <c r="F15" s="40">
        <f>+'[1]MOE Education Data'!T113</f>
        <v>14697240.5</v>
      </c>
      <c r="G15" s="40">
        <f>+'[1]MOE Education Data'!Y113</f>
        <v>14697240.5</v>
      </c>
    </row>
    <row r="16" spans="1:7" x14ac:dyDescent="0.35">
      <c r="A16" t="s">
        <v>1814</v>
      </c>
      <c r="B16" s="15">
        <f>+'[1]MOE Education Data'!E68</f>
        <v>1382141.5</v>
      </c>
      <c r="C16" s="15">
        <f>+'[1]MOE Education Data'!J68</f>
        <v>3000000</v>
      </c>
      <c r="D16" s="15">
        <f>+'[1]MOE Education Data'!O68</f>
        <v>3000000</v>
      </c>
      <c r="E16" s="15"/>
      <c r="F16" s="40">
        <f>+'[1]MOE Education Data'!T114</f>
        <v>7221732</v>
      </c>
      <c r="G16" s="40">
        <f>+'[1]MOE Education Data'!Y114</f>
        <v>7221732</v>
      </c>
    </row>
    <row r="17" spans="1:8" x14ac:dyDescent="0.35">
      <c r="A17" t="s">
        <v>1815</v>
      </c>
      <c r="B17" s="15">
        <f>+'[1]MOE Education Data'!E69</f>
        <v>0</v>
      </c>
      <c r="C17" s="15">
        <f>+'[1]MOE Education Data'!J69</f>
        <v>0</v>
      </c>
      <c r="D17" s="15">
        <f>+'[1]MOE Education Data'!O69</f>
        <v>0</v>
      </c>
      <c r="E17" s="15"/>
      <c r="F17" s="40">
        <f>+'[1]MOE Education Data'!T115</f>
        <v>1043000</v>
      </c>
      <c r="G17" s="40">
        <f>+'[1]MOE Education Data'!Y115</f>
        <v>1043000</v>
      </c>
    </row>
    <row r="18" spans="1:8" x14ac:dyDescent="0.35">
      <c r="A18" t="s">
        <v>1816</v>
      </c>
      <c r="B18" s="15">
        <f>+'[1]MOE Education Data'!E70</f>
        <v>0</v>
      </c>
      <c r="C18" s="15">
        <f>+'[1]MOE Education Data'!J70</f>
        <v>900000</v>
      </c>
      <c r="D18" s="15">
        <f>+'[1]MOE Education Data'!O70</f>
        <v>900000</v>
      </c>
      <c r="E18" s="15"/>
      <c r="F18" s="40">
        <f>+'[1]MOE Education Data'!T116</f>
        <v>3327170</v>
      </c>
      <c r="G18" s="40">
        <f>+'[1]MOE Education Data'!Y116</f>
        <v>3327170</v>
      </c>
    </row>
    <row r="19" spans="1:8" x14ac:dyDescent="0.35">
      <c r="A19" t="s">
        <v>1817</v>
      </c>
      <c r="B19" s="15">
        <f>+'[1]MOE Education Data'!E71</f>
        <v>747656.5</v>
      </c>
      <c r="C19" s="15">
        <f>+'[1]MOE Education Data'!J71</f>
        <v>775320</v>
      </c>
      <c r="D19" s="15">
        <f>+'[1]MOE Education Data'!O71</f>
        <v>775320</v>
      </c>
      <c r="E19" s="15"/>
      <c r="F19" s="40">
        <f>+'[1]MOE Education Data'!T117</f>
        <v>839387.5</v>
      </c>
      <c r="G19" s="40">
        <f>+'[1]MOE Education Data'!Y117</f>
        <v>839387.5</v>
      </c>
    </row>
    <row r="20" spans="1:8" x14ac:dyDescent="0.35">
      <c r="A20" t="s">
        <v>1818</v>
      </c>
      <c r="B20" s="15">
        <f>+'[1]MOE Education Data'!E72</f>
        <v>0</v>
      </c>
      <c r="C20" s="15">
        <f>+'[1]MOE Education Data'!J72</f>
        <v>0</v>
      </c>
      <c r="D20" s="15">
        <f>+'[1]MOE Education Data'!O72</f>
        <v>0</v>
      </c>
      <c r="E20" s="15"/>
      <c r="F20" s="40">
        <f>+'[1]MOE Education Data'!T118</f>
        <v>1825250</v>
      </c>
      <c r="G20" s="40">
        <f>+'[1]MOE Education Data'!Y118</f>
        <v>1825250</v>
      </c>
    </row>
    <row r="21" spans="1:8" x14ac:dyDescent="0.35">
      <c r="A21" t="s">
        <v>1819</v>
      </c>
      <c r="B21" s="15">
        <f>+'[1]MOE Education Data'!E73</f>
        <v>0</v>
      </c>
      <c r="C21" s="15">
        <f>+'[1]MOE Education Data'!J73</f>
        <v>0</v>
      </c>
      <c r="D21" s="15">
        <f>+'[1]MOE Education Data'!O73</f>
        <v>0</v>
      </c>
      <c r="E21" s="15"/>
      <c r="F21" s="40">
        <f>+'[1]MOE Education Data'!T119</f>
        <v>1043000</v>
      </c>
      <c r="G21" s="40">
        <f>+'[1]MOE Education Data'!Y119</f>
        <v>1043000</v>
      </c>
    </row>
    <row r="22" spans="1:8" x14ac:dyDescent="0.35">
      <c r="A22" t="s">
        <v>1820</v>
      </c>
      <c r="B22" s="15">
        <f>+'[1]MOE Education Data'!E74</f>
        <v>0</v>
      </c>
      <c r="C22" s="15">
        <f>+'[1]MOE Education Data'!J74</f>
        <v>0</v>
      </c>
      <c r="D22" s="15">
        <f>+'[1]MOE Education Data'!O74</f>
        <v>0</v>
      </c>
      <c r="E22" s="15"/>
      <c r="F22" s="40">
        <f>+'[1]MOE Education Data'!T120</f>
        <v>12516000</v>
      </c>
      <c r="G22" s="40">
        <f>+'[1]MOE Education Data'!Y120</f>
        <v>12516000</v>
      </c>
    </row>
    <row r="23" spans="1:8" x14ac:dyDescent="0.35">
      <c r="A23" t="s">
        <v>1821</v>
      </c>
      <c r="B23" s="15">
        <f>+'[1]MOE Education Data'!E75</f>
        <v>0</v>
      </c>
      <c r="C23" s="15">
        <f>+'[1]MOE Education Data'!J75</f>
        <v>0</v>
      </c>
      <c r="D23" s="15">
        <f>+'[1]MOE Education Data'!O75</f>
        <v>0</v>
      </c>
      <c r="E23" s="15"/>
      <c r="F23" s="40">
        <f>+'[1]MOE Education Data'!T121</f>
        <v>20541600</v>
      </c>
      <c r="G23" s="40">
        <f>+'[1]MOE Education Data'!Y121</f>
        <v>20541600</v>
      </c>
    </row>
    <row r="24" spans="1:8" x14ac:dyDescent="0.35">
      <c r="A24" t="s">
        <v>1822</v>
      </c>
      <c r="B24" s="15">
        <f>+'[1]MOE Education Data'!E76</f>
        <v>0</v>
      </c>
      <c r="C24" s="15">
        <f>+'[1]MOE Education Data'!J76</f>
        <v>0</v>
      </c>
      <c r="D24" s="15">
        <f>+'[1]MOE Education Data'!O76</f>
        <v>0</v>
      </c>
      <c r="E24" s="15"/>
      <c r="F24" s="40">
        <f>+'[1]MOE Education Data'!T122</f>
        <v>1799299</v>
      </c>
      <c r="G24" s="40">
        <f>+'[1]MOE Education Data'!Y122</f>
        <v>1799299</v>
      </c>
    </row>
    <row r="25" spans="1:8" x14ac:dyDescent="0.35">
      <c r="A25" t="s">
        <v>1823</v>
      </c>
      <c r="B25" s="15">
        <f>+'[1]MOE Education Data'!E77</f>
        <v>3625000</v>
      </c>
      <c r="C25" s="15">
        <f>+'[1]MOE Education Data'!J77</f>
        <v>0</v>
      </c>
      <c r="D25" s="15">
        <f>+'[1]MOE Education Data'!O77</f>
        <v>0</v>
      </c>
      <c r="E25" s="15"/>
      <c r="F25" s="40">
        <f>+'[1]MOE Education Data'!T123</f>
        <v>15645000</v>
      </c>
      <c r="G25" s="40">
        <f>+'[1]MOE Education Data'!Y123</f>
        <v>15645000</v>
      </c>
    </row>
    <row r="26" spans="1:8" x14ac:dyDescent="0.35">
      <c r="A26" t="s">
        <v>1824</v>
      </c>
      <c r="B26" s="15">
        <f>+'[1]MOE Education Data'!E78</f>
        <v>0</v>
      </c>
      <c r="C26" s="15">
        <f>+'[1]MOE Education Data'!J78</f>
        <v>0</v>
      </c>
      <c r="D26" s="15">
        <f>+'[1]MOE Education Data'!O78</f>
        <v>0</v>
      </c>
      <c r="E26" s="15"/>
      <c r="F26" s="40">
        <f>+'[1]MOE Education Data'!T124</f>
        <v>3129000</v>
      </c>
      <c r="G26" s="40">
        <f>+'[1]MOE Education Data'!Y124</f>
        <v>3129000</v>
      </c>
    </row>
    <row r="27" spans="1:8" x14ac:dyDescent="0.35">
      <c r="A27" t="s">
        <v>1825</v>
      </c>
      <c r="B27" s="15">
        <f>+'[1]MOE Education Data'!E79</f>
        <v>5956638.5</v>
      </c>
      <c r="C27" s="15">
        <f>+'[1]MOE Education Data'!J79</f>
        <v>6213128</v>
      </c>
      <c r="D27" s="15">
        <v>6337390.5600000005</v>
      </c>
      <c r="E27" s="15"/>
      <c r="F27" s="40">
        <f>+'[1]MOE Education Data'!T125</f>
        <v>7157851</v>
      </c>
      <c r="G27" s="40">
        <f>+'[1]MOE Education Data'!Y125</f>
        <v>7157851</v>
      </c>
    </row>
    <row r="28" spans="1:8" x14ac:dyDescent="0.35">
      <c r="B28" s="15"/>
      <c r="C28" s="15"/>
      <c r="D28" s="15"/>
      <c r="E28" s="15"/>
      <c r="F28" s="40"/>
      <c r="G28" s="40"/>
    </row>
    <row r="29" spans="1:8" ht="15.5" x14ac:dyDescent="0.35">
      <c r="A29" s="29" t="s">
        <v>1826</v>
      </c>
      <c r="B29" s="30">
        <f>SUM(B4:B27)</f>
        <v>3731123136</v>
      </c>
      <c r="C29" s="30">
        <f>SUM(C4:C27)</f>
        <v>4230683554</v>
      </c>
      <c r="D29" s="30">
        <f>SUM(D4:D27)</f>
        <v>4230807816.5599999</v>
      </c>
      <c r="E29" s="31"/>
      <c r="F29" s="41">
        <f>SUM(F4:F27)</f>
        <v>5304431219.5</v>
      </c>
      <c r="G29" s="41">
        <f>SUM(G4:G27)</f>
        <v>5304431219.5</v>
      </c>
    </row>
    <row r="30" spans="1:8" x14ac:dyDescent="0.35">
      <c r="F30" s="39"/>
      <c r="G30" s="39"/>
    </row>
    <row r="31" spans="1:8" ht="15.5" x14ac:dyDescent="0.35">
      <c r="A31" s="29" t="s">
        <v>1827</v>
      </c>
      <c r="F31" s="39"/>
      <c r="G31" s="39"/>
    </row>
    <row r="32" spans="1:8" x14ac:dyDescent="0.35">
      <c r="A32" t="s">
        <v>1828</v>
      </c>
      <c r="B32" s="32">
        <v>282205625</v>
      </c>
      <c r="C32" s="32">
        <v>286992997.5</v>
      </c>
      <c r="D32" s="32">
        <v>286992997.5</v>
      </c>
      <c r="E32" s="32"/>
      <c r="F32" s="40">
        <f>+'[1]MOE Education Data'!T129</f>
        <v>336571281.5</v>
      </c>
      <c r="G32" s="40">
        <f>+'[1]MOE Education Data'!Y129</f>
        <v>336571281.5</v>
      </c>
      <c r="H32" s="32"/>
    </row>
    <row r="33" spans="1:9" x14ac:dyDescent="0.35">
      <c r="A33" t="s">
        <v>1829</v>
      </c>
      <c r="B33" s="32">
        <v>333663750</v>
      </c>
      <c r="C33" s="32">
        <v>368663041.5</v>
      </c>
      <c r="D33" s="32">
        <v>368663041.5</v>
      </c>
      <c r="E33" s="32"/>
      <c r="F33" s="40">
        <f>+'[1]MOE Education Data'!T130</f>
        <v>443043330.5</v>
      </c>
      <c r="G33" s="40">
        <f>+'[1]MOE Education Data'!Y130</f>
        <v>443043330.5</v>
      </c>
      <c r="H33" s="32"/>
    </row>
    <row r="34" spans="1:9" x14ac:dyDescent="0.35">
      <c r="A34" t="s">
        <v>1830</v>
      </c>
      <c r="B34" s="32">
        <v>19560131.5</v>
      </c>
      <c r="C34" s="32">
        <v>23103055</v>
      </c>
      <c r="D34" s="32">
        <v>23103055</v>
      </c>
      <c r="E34" s="32"/>
      <c r="F34" s="40">
        <f>+'[1]MOE Education Data'!T131</f>
        <v>22543393.5</v>
      </c>
      <c r="G34" s="40">
        <f>+'[1]MOE Education Data'!Y131</f>
        <v>22543393.5</v>
      </c>
    </row>
    <row r="35" spans="1:9" x14ac:dyDescent="0.35">
      <c r="A35" t="s">
        <v>1831</v>
      </c>
      <c r="B35" s="32">
        <v>31560533</v>
      </c>
      <c r="C35" s="32">
        <v>33234430.5</v>
      </c>
      <c r="D35" s="32">
        <v>33234430.5</v>
      </c>
      <c r="E35" s="32"/>
      <c r="F35" s="40">
        <f>+'[1]MOE Education Data'!T132</f>
        <v>40264581.5</v>
      </c>
      <c r="G35" s="40">
        <f>+'[1]MOE Education Data'!Y132</f>
        <v>40264581.5</v>
      </c>
    </row>
    <row r="36" spans="1:9" x14ac:dyDescent="0.35">
      <c r="A36" t="s">
        <v>1832</v>
      </c>
      <c r="B36" s="32">
        <v>22800770</v>
      </c>
      <c r="C36" s="32">
        <v>35858701.5</v>
      </c>
      <c r="D36" s="32">
        <v>35858701.5</v>
      </c>
      <c r="E36" s="32"/>
      <c r="F36" s="40">
        <f>+'[1]MOE Education Data'!T133</f>
        <v>54043451</v>
      </c>
      <c r="G36" s="40">
        <f>+'[1]MOE Education Data'!Y133</f>
        <v>54043451</v>
      </c>
    </row>
    <row r="37" spans="1:9" x14ac:dyDescent="0.35">
      <c r="A37" t="s">
        <v>1833</v>
      </c>
      <c r="B37" s="32">
        <v>4885553.5</v>
      </c>
      <c r="C37" s="32">
        <v>5112020.5</v>
      </c>
      <c r="D37" s="32">
        <v>5112020.5</v>
      </c>
      <c r="E37" s="32"/>
      <c r="F37" s="40">
        <f>+'[1]MOE Education Data'!T134</f>
        <v>6047740</v>
      </c>
      <c r="G37" s="40">
        <f>+'[1]MOE Education Data'!Y134</f>
        <v>6047740</v>
      </c>
    </row>
    <row r="38" spans="1:9" x14ac:dyDescent="0.35">
      <c r="A38" t="s">
        <v>1834</v>
      </c>
      <c r="B38" s="32">
        <v>33409898.5</v>
      </c>
      <c r="C38" s="32">
        <v>33166674</v>
      </c>
      <c r="D38" s="32">
        <v>33166674</v>
      </c>
      <c r="E38" s="32"/>
      <c r="F38" s="40">
        <f>+'[1]MOE Education Data'!T135</f>
        <v>33792691</v>
      </c>
      <c r="G38" s="40">
        <f>+'[1]MOE Education Data'!Y135</f>
        <v>33792691</v>
      </c>
    </row>
    <row r="39" spans="1:9" x14ac:dyDescent="0.35">
      <c r="A39" t="s">
        <v>1835</v>
      </c>
      <c r="B39" s="32">
        <v>474309.5</v>
      </c>
      <c r="C39" s="32">
        <v>491859</v>
      </c>
      <c r="D39" s="32">
        <v>491859</v>
      </c>
      <c r="E39" s="32"/>
      <c r="F39" s="40">
        <f>+'[1]MOE Education Data'!T136</f>
        <v>633427</v>
      </c>
      <c r="G39" s="40">
        <f>+'[1]MOE Education Data'!Y136</f>
        <v>633427</v>
      </c>
    </row>
    <row r="40" spans="1:9" x14ac:dyDescent="0.35">
      <c r="A40" t="s">
        <v>1836</v>
      </c>
      <c r="B40" s="32">
        <v>70456656.5</v>
      </c>
      <c r="C40" s="32">
        <v>73063501</v>
      </c>
      <c r="D40" s="32">
        <v>73063501</v>
      </c>
      <c r="E40" s="32"/>
      <c r="F40" s="40">
        <f>+'[1]MOE Education Data'!T137</f>
        <v>85619780.5</v>
      </c>
      <c r="G40" s="40">
        <f>+'[1]MOE Education Data'!Y137</f>
        <v>85619780.5</v>
      </c>
    </row>
    <row r="41" spans="1:9" x14ac:dyDescent="0.35">
      <c r="A41" t="s">
        <v>1837</v>
      </c>
      <c r="B41" s="32">
        <v>4120000</v>
      </c>
      <c r="C41" s="32">
        <v>4120000</v>
      </c>
      <c r="D41" s="32">
        <v>4120000</v>
      </c>
      <c r="E41" s="32"/>
      <c r="F41" s="40">
        <f>+'[1]MOE Education Data'!T138</f>
        <v>6766000</v>
      </c>
      <c r="G41" s="40">
        <f>+'[1]MOE Education Data'!Y138</f>
        <v>6766000</v>
      </c>
    </row>
    <row r="42" spans="1:9" ht="15.5" x14ac:dyDescent="0.35">
      <c r="A42" s="29" t="s">
        <v>1838</v>
      </c>
      <c r="B42" s="35">
        <f>SUM(B32:B41)</f>
        <v>803137227.5</v>
      </c>
      <c r="C42" s="35">
        <f>SUM(C32:C41)</f>
        <v>863806280.5</v>
      </c>
      <c r="D42" s="35">
        <f>SUM(D32:D41)</f>
        <v>863806280.5</v>
      </c>
      <c r="E42" s="15"/>
      <c r="F42" s="42">
        <f>SUM(F32:F41)</f>
        <v>1029325676.5</v>
      </c>
      <c r="G42" s="42">
        <f>SUM(G32:G41)</f>
        <v>1029325676.5</v>
      </c>
    </row>
    <row r="43" spans="1:9" x14ac:dyDescent="0.35">
      <c r="F43" s="39"/>
      <c r="G43" s="39"/>
    </row>
    <row r="44" spans="1:9" ht="15.5" x14ac:dyDescent="0.35">
      <c r="A44" s="29" t="s">
        <v>1844</v>
      </c>
      <c r="F44" s="39"/>
      <c r="G44" s="39"/>
    </row>
    <row r="45" spans="1:9" x14ac:dyDescent="0.35">
      <c r="A45" t="s">
        <v>1845</v>
      </c>
      <c r="B45" s="32">
        <v>8934309000</v>
      </c>
      <c r="C45" s="32">
        <v>9967396000</v>
      </c>
      <c r="D45" s="32">
        <v>9607987000</v>
      </c>
      <c r="E45" s="32"/>
      <c r="F45" s="40">
        <f>24141260440/2</f>
        <v>12070630220</v>
      </c>
      <c r="G45" s="40">
        <v>12070630220</v>
      </c>
      <c r="I45" s="32"/>
    </row>
    <row r="46" spans="1:9" x14ac:dyDescent="0.35">
      <c r="A46" t="s">
        <v>1846</v>
      </c>
      <c r="B46" s="32">
        <v>2475534.5</v>
      </c>
      <c r="C46" s="32">
        <v>4682250</v>
      </c>
      <c r="D46" s="32">
        <v>14257655</v>
      </c>
      <c r="E46" s="32"/>
      <c r="F46" s="43">
        <f>+'[1]MOE Education Data'!R137</f>
        <v>20860000</v>
      </c>
      <c r="G46" s="43">
        <f>+'[1]MOE Education Data'!W137</f>
        <v>20860000</v>
      </c>
    </row>
    <row r="47" spans="1:9" x14ac:dyDescent="0.35">
      <c r="A47" t="s">
        <v>1847</v>
      </c>
      <c r="B47" s="32">
        <v>4030000</v>
      </c>
      <c r="C47" s="32">
        <v>4119996</v>
      </c>
      <c r="D47" s="32">
        <v>4120004</v>
      </c>
      <c r="E47" s="32"/>
      <c r="F47" s="43">
        <f>+'[1]MOE Education Data'!R138</f>
        <v>6766000</v>
      </c>
      <c r="G47" s="43">
        <f>+'[1]MOE Education Data'!W138</f>
        <v>6766000</v>
      </c>
    </row>
    <row r="48" spans="1:9" x14ac:dyDescent="0.35">
      <c r="A48" t="s">
        <v>1848</v>
      </c>
      <c r="B48" s="32">
        <v>22800770</v>
      </c>
      <c r="C48" s="32">
        <v>20771769</v>
      </c>
      <c r="D48" s="32">
        <v>26945634</v>
      </c>
      <c r="E48" s="32"/>
      <c r="F48" s="43">
        <f>+'[1]MOE Education Data'!R133</f>
        <v>24396500</v>
      </c>
      <c r="G48" s="43">
        <f>+'[1]MOE Education Data'!W133</f>
        <v>24396500</v>
      </c>
    </row>
    <row r="49" spans="1:7" x14ac:dyDescent="0.35">
      <c r="A49" t="s">
        <v>1849</v>
      </c>
      <c r="B49" s="32">
        <v>297703906.98000002</v>
      </c>
      <c r="C49" s="32">
        <v>180000000.02000001</v>
      </c>
      <c r="D49" s="32">
        <v>355719906.98000002</v>
      </c>
      <c r="E49" s="32"/>
      <c r="F49" s="43">
        <f>+'[1]MOE Education Data'!R102</f>
        <v>285233435</v>
      </c>
      <c r="G49" s="43">
        <f>+'[1]MOE Education Data'!W102</f>
        <v>285233435</v>
      </c>
    </row>
    <row r="50" spans="1:7" x14ac:dyDescent="0.35">
      <c r="A50" t="s">
        <v>1850</v>
      </c>
      <c r="B50" s="32">
        <v>588387.5</v>
      </c>
      <c r="C50" s="32">
        <v>25125</v>
      </c>
      <c r="D50" s="32">
        <v>133300</v>
      </c>
      <c r="E50" s="32"/>
      <c r="F50" s="43">
        <f>+'[1]MOE Education Data'!S137</f>
        <v>7650100</v>
      </c>
      <c r="G50" s="43">
        <f>+'[1]MOE Education Data'!X137</f>
        <v>7650100</v>
      </c>
    </row>
    <row r="51" spans="1:7" x14ac:dyDescent="0.35">
      <c r="A51" t="s">
        <v>1851</v>
      </c>
      <c r="B51" s="32">
        <v>27600.870000000003</v>
      </c>
      <c r="C51" s="32">
        <v>26284.829999999994</v>
      </c>
      <c r="D51" s="32">
        <v>19525.170000000006</v>
      </c>
      <c r="E51" s="32"/>
      <c r="F51" s="43">
        <f>+'[1]MOE Education Data'!S129</f>
        <v>0</v>
      </c>
      <c r="G51" s="43">
        <f>+'[1]MOE Education Data'!X129</f>
        <v>0</v>
      </c>
    </row>
    <row r="52" spans="1:7" x14ac:dyDescent="0.35">
      <c r="A52" t="s">
        <v>1852</v>
      </c>
      <c r="B52" s="32">
        <v>0</v>
      </c>
      <c r="C52" s="32">
        <v>46053179.549999997</v>
      </c>
      <c r="D52" s="32">
        <v>106547407.84</v>
      </c>
      <c r="E52" s="32"/>
      <c r="F52" s="43">
        <f>+'[1]MOE Education Data'!S103</f>
        <v>153661611.5</v>
      </c>
      <c r="G52" s="43">
        <f>+'[1]MOE Education Data'!X103</f>
        <v>153661611.5</v>
      </c>
    </row>
    <row r="53" spans="1:7" x14ac:dyDescent="0.35">
      <c r="A53" t="s">
        <v>1853</v>
      </c>
      <c r="B53" s="32">
        <v>400826</v>
      </c>
      <c r="C53" s="32">
        <v>51531548.719999999</v>
      </c>
      <c r="D53" s="32">
        <v>32485176.510000002</v>
      </c>
      <c r="E53" s="32"/>
      <c r="F53" s="43">
        <f>+'[1]MOE Education Data'!S102</f>
        <v>356744303</v>
      </c>
      <c r="G53" s="43">
        <f>+'[1]MOE Education Data'!X102</f>
        <v>356744303</v>
      </c>
    </row>
    <row r="54" spans="1:7" x14ac:dyDescent="0.35">
      <c r="A54" t="s">
        <v>1854</v>
      </c>
      <c r="B54" s="32">
        <v>1932308.61</v>
      </c>
      <c r="C54" s="32">
        <v>1882854.59</v>
      </c>
      <c r="D54" s="32">
        <v>1740958.17</v>
      </c>
      <c r="E54" s="32"/>
      <c r="F54" s="43">
        <f>+'[1]MOE Education Data'!S111</f>
        <v>1508661</v>
      </c>
      <c r="G54" s="43">
        <f>+'[1]MOE Education Data'!X111</f>
        <v>1508661</v>
      </c>
    </row>
    <row r="55" spans="1:7" x14ac:dyDescent="0.35">
      <c r="A55" t="s">
        <v>1855</v>
      </c>
      <c r="B55" s="32">
        <v>0</v>
      </c>
      <c r="C55" s="32">
        <v>0</v>
      </c>
      <c r="D55" s="32">
        <v>0</v>
      </c>
      <c r="E55" s="32"/>
      <c r="F55" s="43">
        <f>+'[1]MOE Education Data'!S114</f>
        <v>3973830</v>
      </c>
      <c r="G55" s="43">
        <f>+'[1]MOE Education Data'!X114</f>
        <v>3973830</v>
      </c>
    </row>
    <row r="56" spans="1:7" x14ac:dyDescent="0.35">
      <c r="A56" t="s">
        <v>1856</v>
      </c>
      <c r="B56" s="32">
        <v>0</v>
      </c>
      <c r="C56" s="32">
        <v>0</v>
      </c>
      <c r="D56" s="32">
        <v>0</v>
      </c>
      <c r="E56" s="32"/>
      <c r="F56" s="43">
        <f>+'[1]MOE Education Data'!S115</f>
        <v>1043000</v>
      </c>
      <c r="G56" s="43">
        <f>+'[1]MOE Education Data'!X115</f>
        <v>1043000</v>
      </c>
    </row>
    <row r="57" spans="1:7" x14ac:dyDescent="0.35">
      <c r="A57" t="s">
        <v>1857</v>
      </c>
      <c r="B57" s="32">
        <v>0</v>
      </c>
      <c r="C57" s="32">
        <v>0</v>
      </c>
      <c r="D57" s="32">
        <v>0</v>
      </c>
      <c r="E57" s="32"/>
      <c r="F57" s="43">
        <f>+'[1]MOE Education Data'!S116</f>
        <v>3327170</v>
      </c>
      <c r="G57" s="43">
        <f>+'[1]MOE Education Data'!X116</f>
        <v>3327170</v>
      </c>
    </row>
    <row r="58" spans="1:7" x14ac:dyDescent="0.35">
      <c r="A58" t="s">
        <v>1858</v>
      </c>
      <c r="B58" s="32">
        <v>0</v>
      </c>
      <c r="C58" s="32">
        <v>0</v>
      </c>
      <c r="D58" s="32">
        <v>0</v>
      </c>
      <c r="E58" s="32"/>
      <c r="F58" s="43">
        <f>+'[1]MOE Education Data'!S118</f>
        <v>1825250</v>
      </c>
      <c r="G58" s="43">
        <f>+'[1]MOE Education Data'!X118</f>
        <v>1825250</v>
      </c>
    </row>
    <row r="59" spans="1:7" x14ac:dyDescent="0.35">
      <c r="A59" t="s">
        <v>1859</v>
      </c>
      <c r="B59" s="32">
        <v>0</v>
      </c>
      <c r="C59" s="32">
        <v>0</v>
      </c>
      <c r="D59" s="32">
        <v>0</v>
      </c>
      <c r="E59" s="32"/>
      <c r="F59" s="43">
        <f>+'[1]MOE Education Data'!S119</f>
        <v>1043000</v>
      </c>
      <c r="G59" s="43">
        <f>+'[1]MOE Education Data'!X119</f>
        <v>1043000</v>
      </c>
    </row>
    <row r="60" spans="1:7" x14ac:dyDescent="0.35">
      <c r="A60" t="s">
        <v>1860</v>
      </c>
      <c r="B60" s="32">
        <v>0</v>
      </c>
      <c r="C60" s="32">
        <v>0</v>
      </c>
      <c r="D60" s="32">
        <v>0</v>
      </c>
      <c r="E60" s="32"/>
      <c r="F60" s="43">
        <f>+'[1]MOE Education Data'!S120</f>
        <v>12516000</v>
      </c>
      <c r="G60" s="43">
        <f>+'[1]MOE Education Data'!X120</f>
        <v>12516000</v>
      </c>
    </row>
    <row r="61" spans="1:7" x14ac:dyDescent="0.35">
      <c r="A61" t="s">
        <v>1861</v>
      </c>
      <c r="B61" s="32">
        <v>0</v>
      </c>
      <c r="C61" s="32">
        <v>0</v>
      </c>
      <c r="D61" s="32">
        <v>0</v>
      </c>
      <c r="E61" s="32"/>
      <c r="F61" s="43">
        <f>+'[1]MOE Education Data'!S121</f>
        <v>20541600</v>
      </c>
      <c r="G61" s="43">
        <f>+'[1]MOE Education Data'!X121</f>
        <v>20541600</v>
      </c>
    </row>
    <row r="62" spans="1:7" x14ac:dyDescent="0.35">
      <c r="A62" t="s">
        <v>1862</v>
      </c>
      <c r="B62" s="32">
        <v>0</v>
      </c>
      <c r="C62" s="32">
        <v>0</v>
      </c>
      <c r="D62" s="32">
        <v>0</v>
      </c>
      <c r="E62" s="32"/>
      <c r="F62" s="43">
        <f>+'[1]MOE Education Data'!S122</f>
        <v>1799299</v>
      </c>
      <c r="G62" s="43">
        <f>+'[1]MOE Education Data'!X122</f>
        <v>1799299</v>
      </c>
    </row>
    <row r="63" spans="1:7" x14ac:dyDescent="0.35">
      <c r="A63" t="s">
        <v>1863</v>
      </c>
      <c r="B63" s="32">
        <v>0</v>
      </c>
      <c r="C63" s="32">
        <v>0</v>
      </c>
      <c r="D63" s="32">
        <v>0</v>
      </c>
      <c r="E63" s="32"/>
      <c r="F63" s="43">
        <f>+'[1]MOE Education Data'!S123</f>
        <v>15645000</v>
      </c>
      <c r="G63" s="43">
        <f>+'[1]MOE Education Data'!X123</f>
        <v>15645000</v>
      </c>
    </row>
    <row r="64" spans="1:7" x14ac:dyDescent="0.35">
      <c r="A64" t="s">
        <v>1864</v>
      </c>
      <c r="B64" s="32">
        <v>0</v>
      </c>
      <c r="C64" s="32">
        <v>0</v>
      </c>
      <c r="D64" s="32">
        <v>0</v>
      </c>
      <c r="E64" s="32"/>
      <c r="F64" s="43">
        <f>+'[1]MOE Education Data'!S124</f>
        <v>3129000</v>
      </c>
      <c r="G64" s="43">
        <f>+'[1]MOE Education Data'!X124</f>
        <v>3129000</v>
      </c>
    </row>
    <row r="65" spans="1:7" x14ac:dyDescent="0.35">
      <c r="A65" t="s">
        <v>1865</v>
      </c>
      <c r="B65" s="32">
        <v>0</v>
      </c>
      <c r="C65" s="32">
        <v>0</v>
      </c>
      <c r="D65" s="32">
        <v>0</v>
      </c>
      <c r="E65" s="32"/>
      <c r="F65" s="43">
        <f>+'[1]MOE Education Data'!S106</f>
        <v>390076250</v>
      </c>
      <c r="G65" s="43">
        <f>+'[1]MOE Education Data'!X106</f>
        <v>390076250</v>
      </c>
    </row>
    <row r="66" spans="1:7" ht="15.5" x14ac:dyDescent="0.35">
      <c r="A66" s="44" t="s">
        <v>1866</v>
      </c>
      <c r="B66" s="35">
        <f>SUM(B45:B65)</f>
        <v>9264268334.460001</v>
      </c>
      <c r="C66" s="35">
        <f>SUM(C45:C65)</f>
        <v>10276489007.709999</v>
      </c>
      <c r="D66" s="35">
        <f>SUM(D45:D65)</f>
        <v>10149956567.67</v>
      </c>
      <c r="E66" s="15"/>
      <c r="F66" s="42">
        <f>SUM(F45:F65)</f>
        <v>13382370229.5</v>
      </c>
      <c r="G66" s="42">
        <f>SUM(G45:G65)</f>
        <v>13382370229.5</v>
      </c>
    </row>
    <row r="68" spans="1:7" x14ac:dyDescent="0.35">
      <c r="A68" s="1" t="s">
        <v>1867</v>
      </c>
      <c r="B68" s="45">
        <f>+B29/B66</f>
        <v>0.40274342250228884</v>
      </c>
      <c r="C68" s="45">
        <f>+C29/C66</f>
        <v>0.41168569837674168</v>
      </c>
      <c r="D68" s="45">
        <f>+D29/D66</f>
        <v>0.41683013994721102</v>
      </c>
      <c r="E68" s="45">
        <f>AVERAGE(B68:D68)</f>
        <v>0.41041975360874722</v>
      </c>
      <c r="F68" s="46">
        <f>+F29/F66</f>
        <v>0.3963745680721753</v>
      </c>
      <c r="G68" s="46">
        <f>+G29/G66</f>
        <v>0.3963745680721753</v>
      </c>
    </row>
    <row r="69" spans="1:7" x14ac:dyDescent="0.35">
      <c r="A69" s="1" t="s">
        <v>1868</v>
      </c>
      <c r="B69" s="45">
        <f>+B42/B66</f>
        <v>8.6691921963507501E-2</v>
      </c>
      <c r="C69" s="45">
        <f>+C42/C66</f>
        <v>8.4056556655869918E-2</v>
      </c>
      <c r="D69" s="45">
        <f>+D42/D66</f>
        <v>8.5104431210220766E-2</v>
      </c>
      <c r="E69" s="45">
        <f t="shared" ref="E69" si="0">AVERAGE(B69:D69)</f>
        <v>8.5284303276532733E-2</v>
      </c>
      <c r="F69" s="46">
        <f>+F42/F66</f>
        <v>7.6916544591701844E-2</v>
      </c>
      <c r="G69" s="46">
        <f>+G42/G66</f>
        <v>7.6916544591701844E-2</v>
      </c>
    </row>
    <row r="71" spans="1:7" x14ac:dyDescent="0.35">
      <c r="E71" s="14"/>
    </row>
    <row r="72" spans="1:7" x14ac:dyDescent="0.35">
      <c r="A72" t="s">
        <v>1839</v>
      </c>
    </row>
    <row r="73" spans="1:7" x14ac:dyDescent="0.35">
      <c r="A73" t="s">
        <v>1869</v>
      </c>
    </row>
    <row r="74" spans="1:7" x14ac:dyDescent="0.35">
      <c r="A74" t="s">
        <v>1870</v>
      </c>
    </row>
    <row r="75" spans="1:7" x14ac:dyDescent="0.35">
      <c r="A75" t="s">
        <v>1871</v>
      </c>
    </row>
    <row r="76" spans="1:7" x14ac:dyDescent="0.35">
      <c r="A76" t="s">
        <v>1872</v>
      </c>
    </row>
    <row r="78" spans="1:7" x14ac:dyDescent="0.35">
      <c r="A78" s="47" t="s">
        <v>1873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32"/>
  <sheetViews>
    <sheetView tabSelected="1" zoomScale="80" zoomScaleNormal="80" workbookViewId="0">
      <pane xSplit="3" ySplit="7" topLeftCell="D8" activePane="bottomRight" state="frozen"/>
      <selection pane="topRight" activeCell="D1" sqref="D1"/>
      <selection pane="bottomLeft" activeCell="A8" sqref="A8"/>
      <selection pane="bottomRight" activeCell="O21" sqref="O21"/>
    </sheetView>
  </sheetViews>
  <sheetFormatPr defaultRowHeight="14.5" x14ac:dyDescent="0.35"/>
  <cols>
    <col min="1" max="1" width="12.1796875" customWidth="1"/>
    <col min="2" max="2" width="11.7265625" customWidth="1"/>
    <col min="3" max="3" width="23.453125" customWidth="1"/>
    <col min="4" max="4" width="13" customWidth="1"/>
    <col min="5" max="5" width="29" customWidth="1"/>
    <col min="6" max="6" width="17.26953125" bestFit="1" customWidth="1"/>
    <col min="7" max="7" width="20.26953125" bestFit="1" customWidth="1"/>
    <col min="8" max="8" width="16.1796875" customWidth="1"/>
    <col min="9" max="9" width="0.1796875" hidden="1" customWidth="1"/>
    <col min="10" max="10" width="20.1796875" hidden="1" customWidth="1"/>
    <col min="11" max="11" width="12.81640625" customWidth="1"/>
  </cols>
  <sheetData>
    <row r="1" spans="1:11" x14ac:dyDescent="0.35">
      <c r="A1" s="1" t="s">
        <v>1120</v>
      </c>
      <c r="B1" s="1"/>
      <c r="C1" s="1"/>
    </row>
    <row r="2" spans="1:11" x14ac:dyDescent="0.35">
      <c r="A2" t="s">
        <v>1874</v>
      </c>
    </row>
    <row r="3" spans="1:11" x14ac:dyDescent="0.35">
      <c r="A3" s="48" t="s">
        <v>1875</v>
      </c>
      <c r="B3" t="s">
        <v>1876</v>
      </c>
    </row>
    <row r="4" spans="1:11" x14ac:dyDescent="0.35">
      <c r="A4" s="48" t="s">
        <v>1877</v>
      </c>
      <c r="B4" s="49">
        <v>44404</v>
      </c>
    </row>
    <row r="7" spans="1:11" s="64" customFormat="1" ht="69" customHeight="1" x14ac:dyDescent="0.35">
      <c r="A7" s="70" t="s">
        <v>1878</v>
      </c>
      <c r="B7" s="70" t="s">
        <v>1879</v>
      </c>
      <c r="C7" s="70" t="s">
        <v>1880</v>
      </c>
      <c r="D7" s="70" t="s">
        <v>1881</v>
      </c>
      <c r="E7" s="70" t="s">
        <v>267</v>
      </c>
      <c r="F7" s="70" t="s">
        <v>1882</v>
      </c>
      <c r="G7" s="70" t="s">
        <v>1883</v>
      </c>
      <c r="H7" s="70" t="s">
        <v>1884</v>
      </c>
      <c r="I7" s="70" t="s">
        <v>1885</v>
      </c>
      <c r="J7" s="70" t="s">
        <v>1886</v>
      </c>
      <c r="K7" s="70" t="s">
        <v>1887</v>
      </c>
    </row>
    <row r="8" spans="1:11" x14ac:dyDescent="0.35">
      <c r="A8" s="71">
        <v>1894</v>
      </c>
      <c r="B8" s="71">
        <f t="shared" ref="B8:B71" si="0">IF(ISNA(VLOOKUP($A8,POVRT,7,FALSE)),0,VLOOKUP($A8,POVRT,7,FALSE))</f>
        <v>4101710</v>
      </c>
      <c r="C8" s="71" t="s">
        <v>72</v>
      </c>
      <c r="D8" s="71">
        <v>2</v>
      </c>
      <c r="E8" s="71" t="s">
        <v>1888</v>
      </c>
      <c r="F8" s="71">
        <v>254</v>
      </c>
      <c r="G8" s="71">
        <v>165</v>
      </c>
      <c r="H8" s="72">
        <v>0.64959999999999996</v>
      </c>
      <c r="I8" s="73">
        <f t="shared" ref="I8:I71" si="1">IF(ISNA(VLOOKUP($A8,Quar,3,FALSE)),0,VLOOKUP($A8,Quar,3,FALSE))</f>
        <v>12</v>
      </c>
      <c r="J8" s="73">
        <f t="shared" ref="J8:J71" si="2">IF(ISNA(VLOOKUP($A8,Quar,6,FALSE)),0,VLOOKUP($A8,Quar,6,FALSE))</f>
        <v>3</v>
      </c>
      <c r="K8" s="22" t="s">
        <v>1889</v>
      </c>
    </row>
    <row r="9" spans="1:11" x14ac:dyDescent="0.35">
      <c r="A9" s="71">
        <v>1894</v>
      </c>
      <c r="B9" s="71">
        <f t="shared" si="0"/>
        <v>4101710</v>
      </c>
      <c r="C9" s="71" t="s">
        <v>72</v>
      </c>
      <c r="D9" s="71">
        <v>5509</v>
      </c>
      <c r="E9" s="71" t="s">
        <v>294</v>
      </c>
      <c r="F9" s="71">
        <v>78</v>
      </c>
      <c r="G9" s="71">
        <v>49</v>
      </c>
      <c r="H9" s="72">
        <v>0.62819999999999998</v>
      </c>
      <c r="I9" s="73">
        <f t="shared" si="1"/>
        <v>12</v>
      </c>
      <c r="J9" s="73">
        <f t="shared" si="2"/>
        <v>3</v>
      </c>
      <c r="K9" s="22" t="s">
        <v>1889</v>
      </c>
    </row>
    <row r="10" spans="1:11" x14ac:dyDescent="0.35">
      <c r="A10" s="71">
        <v>1894</v>
      </c>
      <c r="B10" s="71">
        <f t="shared" si="0"/>
        <v>4101710</v>
      </c>
      <c r="C10" s="71" t="s">
        <v>72</v>
      </c>
      <c r="D10" s="71">
        <v>7</v>
      </c>
      <c r="E10" s="71" t="s">
        <v>1890</v>
      </c>
      <c r="F10" s="71">
        <v>261</v>
      </c>
      <c r="G10" s="71">
        <v>154</v>
      </c>
      <c r="H10" s="72">
        <v>0.59</v>
      </c>
      <c r="I10" s="73">
        <f t="shared" si="1"/>
        <v>12</v>
      </c>
      <c r="J10" s="73">
        <f t="shared" si="2"/>
        <v>3</v>
      </c>
      <c r="K10" s="22" t="s">
        <v>1889</v>
      </c>
    </row>
    <row r="11" spans="1:11" x14ac:dyDescent="0.35">
      <c r="A11" s="71">
        <v>1894</v>
      </c>
      <c r="B11" s="71">
        <f t="shared" si="0"/>
        <v>4101710</v>
      </c>
      <c r="C11" s="71" t="s">
        <v>72</v>
      </c>
      <c r="D11" s="71">
        <v>3493</v>
      </c>
      <c r="E11" s="71" t="s">
        <v>302</v>
      </c>
      <c r="F11" s="71">
        <v>147</v>
      </c>
      <c r="G11" s="71">
        <v>72</v>
      </c>
      <c r="H11" s="72">
        <v>0.48980000000000001</v>
      </c>
      <c r="I11" s="73">
        <f t="shared" si="1"/>
        <v>12</v>
      </c>
      <c r="J11" s="73">
        <f t="shared" si="2"/>
        <v>3</v>
      </c>
      <c r="K11" s="22"/>
    </row>
    <row r="12" spans="1:11" x14ac:dyDescent="0.35">
      <c r="A12" s="71">
        <v>1894</v>
      </c>
      <c r="B12" s="71">
        <f t="shared" si="0"/>
        <v>4101710</v>
      </c>
      <c r="C12" s="71" t="s">
        <v>72</v>
      </c>
      <c r="D12" s="71">
        <v>8</v>
      </c>
      <c r="E12" s="71" t="s">
        <v>1891</v>
      </c>
      <c r="F12" s="71">
        <v>400</v>
      </c>
      <c r="G12" s="71">
        <v>194</v>
      </c>
      <c r="H12" s="72">
        <v>0.48499999999999999</v>
      </c>
      <c r="I12" s="73">
        <f t="shared" si="1"/>
        <v>12</v>
      </c>
      <c r="J12" s="73">
        <f t="shared" si="2"/>
        <v>3</v>
      </c>
      <c r="K12" s="22"/>
    </row>
    <row r="13" spans="1:11" x14ac:dyDescent="0.35">
      <c r="A13" s="71">
        <v>1894</v>
      </c>
      <c r="B13" s="71">
        <f t="shared" si="0"/>
        <v>4101710</v>
      </c>
      <c r="C13" s="71" t="s">
        <v>72</v>
      </c>
      <c r="D13" s="71">
        <v>1</v>
      </c>
      <c r="E13" s="71" t="s">
        <v>297</v>
      </c>
      <c r="F13" s="71">
        <v>264</v>
      </c>
      <c r="G13" s="71">
        <v>120</v>
      </c>
      <c r="H13" s="72">
        <v>0.45450000000000002</v>
      </c>
      <c r="I13" s="73">
        <f t="shared" si="1"/>
        <v>12</v>
      </c>
      <c r="J13" s="73">
        <f t="shared" si="2"/>
        <v>3</v>
      </c>
      <c r="K13" s="22"/>
    </row>
    <row r="14" spans="1:11" x14ac:dyDescent="0.35">
      <c r="A14" s="71">
        <v>1894</v>
      </c>
      <c r="B14" s="71">
        <f t="shared" si="0"/>
        <v>4101710</v>
      </c>
      <c r="C14" s="71" t="s">
        <v>72</v>
      </c>
      <c r="D14" s="71">
        <v>4728</v>
      </c>
      <c r="E14" s="71" t="s">
        <v>300</v>
      </c>
      <c r="F14" s="74">
        <v>2215</v>
      </c>
      <c r="G14" s="71">
        <v>993</v>
      </c>
      <c r="H14" s="72">
        <v>0.44829999999999998</v>
      </c>
      <c r="I14" s="73">
        <f t="shared" si="1"/>
        <v>12</v>
      </c>
      <c r="J14" s="73">
        <f t="shared" si="2"/>
        <v>3</v>
      </c>
      <c r="K14" s="22"/>
    </row>
    <row r="15" spans="1:11" x14ac:dyDescent="0.35">
      <c r="A15" s="71">
        <v>1894</v>
      </c>
      <c r="B15" s="71">
        <f t="shared" si="0"/>
        <v>4101710</v>
      </c>
      <c r="C15" s="71" t="s">
        <v>72</v>
      </c>
      <c r="D15" s="71">
        <v>4</v>
      </c>
      <c r="E15" s="71" t="s">
        <v>1892</v>
      </c>
      <c r="F15" s="71">
        <v>114</v>
      </c>
      <c r="G15" s="71">
        <v>34</v>
      </c>
      <c r="H15" s="72">
        <v>0.29820000000000002</v>
      </c>
      <c r="I15" s="73">
        <f t="shared" si="1"/>
        <v>12</v>
      </c>
      <c r="J15" s="73">
        <f t="shared" si="2"/>
        <v>3</v>
      </c>
      <c r="K15" s="22"/>
    </row>
    <row r="16" spans="1:11" x14ac:dyDescent="0.35">
      <c r="A16" s="71">
        <v>1894</v>
      </c>
      <c r="B16" s="71">
        <f t="shared" si="0"/>
        <v>4101710</v>
      </c>
      <c r="C16" s="71" t="s">
        <v>72</v>
      </c>
      <c r="D16" s="71">
        <v>5</v>
      </c>
      <c r="E16" s="71" t="s">
        <v>1893</v>
      </c>
      <c r="F16" s="71">
        <v>20</v>
      </c>
      <c r="G16" s="71">
        <v>2</v>
      </c>
      <c r="H16" s="72">
        <v>0.1</v>
      </c>
      <c r="I16" s="73">
        <f t="shared" si="1"/>
        <v>12</v>
      </c>
      <c r="J16" s="73">
        <f t="shared" si="2"/>
        <v>3</v>
      </c>
      <c r="K16" s="22"/>
    </row>
    <row r="17" spans="1:11" x14ac:dyDescent="0.35">
      <c r="A17" s="71">
        <v>1894</v>
      </c>
      <c r="B17" s="71">
        <f t="shared" si="0"/>
        <v>4101710</v>
      </c>
      <c r="C17" s="71" t="s">
        <v>72</v>
      </c>
      <c r="D17" s="71">
        <v>4759</v>
      </c>
      <c r="E17" s="71" t="s">
        <v>293</v>
      </c>
      <c r="F17" s="71">
        <v>337</v>
      </c>
      <c r="G17" s="71">
        <v>20</v>
      </c>
      <c r="H17" s="72">
        <v>5.9299999999999999E-2</v>
      </c>
      <c r="I17" s="73">
        <f t="shared" si="1"/>
        <v>12</v>
      </c>
      <c r="J17" s="73">
        <f t="shared" si="2"/>
        <v>3</v>
      </c>
      <c r="K17" s="22"/>
    </row>
    <row r="18" spans="1:11" x14ac:dyDescent="0.35">
      <c r="A18" s="71">
        <v>1894</v>
      </c>
      <c r="B18" s="71">
        <f t="shared" si="0"/>
        <v>4101710</v>
      </c>
      <c r="C18" s="71" t="s">
        <v>72</v>
      </c>
      <c r="D18" s="71">
        <v>5604</v>
      </c>
      <c r="E18" s="71" t="s">
        <v>299</v>
      </c>
      <c r="F18" s="71">
        <v>1</v>
      </c>
      <c r="G18" s="71">
        <v>0</v>
      </c>
      <c r="H18" s="72">
        <v>0</v>
      </c>
      <c r="I18" s="73">
        <f t="shared" si="1"/>
        <v>12</v>
      </c>
      <c r="J18" s="73">
        <f t="shared" si="2"/>
        <v>3</v>
      </c>
      <c r="K18" s="22"/>
    </row>
    <row r="19" spans="1:11" x14ac:dyDescent="0.35">
      <c r="A19" s="71">
        <v>1894</v>
      </c>
      <c r="B19" s="71">
        <f t="shared" si="0"/>
        <v>4101710</v>
      </c>
      <c r="C19" s="71" t="s">
        <v>72</v>
      </c>
      <c r="D19" s="71">
        <v>5491</v>
      </c>
      <c r="E19" s="71" t="s">
        <v>1894</v>
      </c>
      <c r="F19" s="71">
        <v>1</v>
      </c>
      <c r="G19" s="71">
        <v>0</v>
      </c>
      <c r="H19" s="72">
        <v>0</v>
      </c>
      <c r="I19" s="73">
        <f t="shared" si="1"/>
        <v>12</v>
      </c>
      <c r="J19" s="73">
        <f t="shared" si="2"/>
        <v>3</v>
      </c>
      <c r="K19" s="22"/>
    </row>
    <row r="20" spans="1:11" x14ac:dyDescent="0.35">
      <c r="A20" s="71">
        <v>1895</v>
      </c>
      <c r="B20" s="71">
        <f t="shared" si="0"/>
        <v>4106600</v>
      </c>
      <c r="C20" s="71" t="s">
        <v>249</v>
      </c>
      <c r="D20" s="71">
        <v>3351</v>
      </c>
      <c r="E20" s="71" t="s">
        <v>802</v>
      </c>
      <c r="F20" s="71">
        <v>81</v>
      </c>
      <c r="G20" s="71">
        <v>81</v>
      </c>
      <c r="H20" s="72">
        <v>1</v>
      </c>
      <c r="I20" s="73">
        <f t="shared" si="1"/>
        <v>1</v>
      </c>
      <c r="J20" s="73">
        <f t="shared" si="2"/>
        <v>1</v>
      </c>
      <c r="K20" s="22" t="s">
        <v>1889</v>
      </c>
    </row>
    <row r="21" spans="1:11" x14ac:dyDescent="0.35">
      <c r="A21" s="71">
        <v>1897</v>
      </c>
      <c r="B21" s="71">
        <f t="shared" si="0"/>
        <v>4109720</v>
      </c>
      <c r="C21" s="71" t="s">
        <v>221</v>
      </c>
      <c r="D21" s="71">
        <v>15</v>
      </c>
      <c r="E21" s="71" t="s">
        <v>1895</v>
      </c>
      <c r="F21" s="71">
        <v>187</v>
      </c>
      <c r="G21" s="71">
        <v>112</v>
      </c>
      <c r="H21" s="72">
        <v>0.59889999999999999</v>
      </c>
      <c r="I21" s="73">
        <f t="shared" si="1"/>
        <v>1</v>
      </c>
      <c r="J21" s="73">
        <f t="shared" si="2"/>
        <v>1</v>
      </c>
      <c r="K21" s="22" t="s">
        <v>1889</v>
      </c>
    </row>
    <row r="22" spans="1:11" x14ac:dyDescent="0.35">
      <c r="A22" s="71">
        <v>1898</v>
      </c>
      <c r="B22" s="71">
        <f t="shared" si="0"/>
        <v>4108430</v>
      </c>
      <c r="C22" s="71" t="s">
        <v>191</v>
      </c>
      <c r="D22" s="71">
        <v>43</v>
      </c>
      <c r="E22" s="71" t="s">
        <v>1896</v>
      </c>
      <c r="F22" s="71">
        <v>113</v>
      </c>
      <c r="G22" s="71">
        <v>48</v>
      </c>
      <c r="H22" s="72">
        <v>0.42480000000000001</v>
      </c>
      <c r="I22" s="73">
        <f t="shared" si="1"/>
        <v>2</v>
      </c>
      <c r="J22" s="73">
        <f t="shared" si="2"/>
        <v>1</v>
      </c>
      <c r="K22" s="22" t="s">
        <v>1889</v>
      </c>
    </row>
    <row r="23" spans="1:11" x14ac:dyDescent="0.35">
      <c r="A23" s="71">
        <v>1898</v>
      </c>
      <c r="B23" s="71">
        <f t="shared" si="0"/>
        <v>4108430</v>
      </c>
      <c r="C23" s="71" t="s">
        <v>191</v>
      </c>
      <c r="D23" s="71">
        <v>1321</v>
      </c>
      <c r="E23" s="71" t="s">
        <v>1897</v>
      </c>
      <c r="F23" s="71">
        <v>244</v>
      </c>
      <c r="G23" s="71">
        <v>95</v>
      </c>
      <c r="H23" s="72">
        <v>0.38929999999999998</v>
      </c>
      <c r="I23" s="73">
        <f t="shared" si="1"/>
        <v>2</v>
      </c>
      <c r="J23" s="73">
        <f t="shared" si="2"/>
        <v>1</v>
      </c>
      <c r="K23" s="22" t="s">
        <v>1889</v>
      </c>
    </row>
    <row r="24" spans="1:11" x14ac:dyDescent="0.35">
      <c r="A24" s="71">
        <v>1899</v>
      </c>
      <c r="B24" s="71">
        <f t="shared" si="0"/>
        <v>4101200</v>
      </c>
      <c r="C24" s="71" t="s">
        <v>182</v>
      </c>
      <c r="D24" s="71">
        <v>17</v>
      </c>
      <c r="E24" s="71" t="s">
        <v>271</v>
      </c>
      <c r="F24" s="71">
        <v>240</v>
      </c>
      <c r="G24" s="71">
        <v>107</v>
      </c>
      <c r="H24" s="72">
        <v>0.44579999999999997</v>
      </c>
      <c r="I24" s="73">
        <f t="shared" si="1"/>
        <v>1</v>
      </c>
      <c r="J24" s="73">
        <f t="shared" si="2"/>
        <v>1</v>
      </c>
      <c r="K24" s="22" t="s">
        <v>1889</v>
      </c>
    </row>
    <row r="25" spans="1:11" x14ac:dyDescent="0.35">
      <c r="A25" s="71">
        <v>1900</v>
      </c>
      <c r="B25" s="71">
        <f t="shared" si="0"/>
        <v>4109600</v>
      </c>
      <c r="C25" s="71" t="s">
        <v>121</v>
      </c>
      <c r="D25" s="71">
        <v>5492</v>
      </c>
      <c r="E25" s="71" t="s">
        <v>1155</v>
      </c>
      <c r="F25" s="71">
        <v>175</v>
      </c>
      <c r="G25" s="71">
        <v>61</v>
      </c>
      <c r="H25" s="72">
        <v>0.34860000000000002</v>
      </c>
      <c r="I25" s="73">
        <f t="shared" si="1"/>
        <v>7</v>
      </c>
      <c r="J25" s="73">
        <f t="shared" si="2"/>
        <v>2</v>
      </c>
      <c r="K25" s="22" t="s">
        <v>1889</v>
      </c>
    </row>
    <row r="26" spans="1:11" x14ac:dyDescent="0.35">
      <c r="A26" s="71">
        <v>1900</v>
      </c>
      <c r="B26" s="71">
        <f t="shared" si="0"/>
        <v>4109600</v>
      </c>
      <c r="C26" s="71" t="s">
        <v>121</v>
      </c>
      <c r="D26" s="71">
        <v>3440</v>
      </c>
      <c r="E26" s="71" t="s">
        <v>1898</v>
      </c>
      <c r="F26" s="71">
        <v>198</v>
      </c>
      <c r="G26" s="71">
        <v>58</v>
      </c>
      <c r="H26" s="72">
        <v>0.29289999999999999</v>
      </c>
      <c r="I26" s="73">
        <f t="shared" si="1"/>
        <v>7</v>
      </c>
      <c r="J26" s="73">
        <f t="shared" si="2"/>
        <v>2</v>
      </c>
      <c r="K26" s="22" t="s">
        <v>1889</v>
      </c>
    </row>
    <row r="27" spans="1:11" x14ac:dyDescent="0.35">
      <c r="A27" s="71">
        <v>1900</v>
      </c>
      <c r="B27" s="71">
        <f t="shared" si="0"/>
        <v>4109600</v>
      </c>
      <c r="C27" s="71" t="s">
        <v>121</v>
      </c>
      <c r="D27" s="71">
        <v>20</v>
      </c>
      <c r="E27" s="71" t="s">
        <v>1899</v>
      </c>
      <c r="F27" s="71">
        <v>326</v>
      </c>
      <c r="G27" s="71">
        <v>90</v>
      </c>
      <c r="H27" s="72">
        <v>0.27610000000000001</v>
      </c>
      <c r="I27" s="73">
        <f t="shared" si="1"/>
        <v>7</v>
      </c>
      <c r="J27" s="73">
        <f t="shared" si="2"/>
        <v>2</v>
      </c>
      <c r="K27" s="22"/>
    </row>
    <row r="28" spans="1:11" x14ac:dyDescent="0.35">
      <c r="A28" s="71">
        <v>1900</v>
      </c>
      <c r="B28" s="71">
        <f t="shared" si="0"/>
        <v>4109600</v>
      </c>
      <c r="C28" s="71" t="s">
        <v>121</v>
      </c>
      <c r="D28" s="71">
        <v>21</v>
      </c>
      <c r="E28" s="71" t="s">
        <v>1900</v>
      </c>
      <c r="F28" s="71">
        <v>284</v>
      </c>
      <c r="G28" s="71">
        <v>73</v>
      </c>
      <c r="H28" s="72">
        <v>0.25700000000000001</v>
      </c>
      <c r="I28" s="73">
        <f t="shared" si="1"/>
        <v>7</v>
      </c>
      <c r="J28" s="73">
        <f t="shared" si="2"/>
        <v>2</v>
      </c>
      <c r="K28" s="22"/>
    </row>
    <row r="29" spans="1:11" x14ac:dyDescent="0.35">
      <c r="A29" s="71">
        <v>1900</v>
      </c>
      <c r="B29" s="71">
        <f t="shared" si="0"/>
        <v>4109600</v>
      </c>
      <c r="C29" s="71" t="s">
        <v>121</v>
      </c>
      <c r="D29" s="71">
        <v>3162</v>
      </c>
      <c r="E29" s="71" t="s">
        <v>1901</v>
      </c>
      <c r="F29" s="71">
        <v>143</v>
      </c>
      <c r="G29" s="71">
        <v>35</v>
      </c>
      <c r="H29" s="72">
        <v>0.24479999999999999</v>
      </c>
      <c r="I29" s="73">
        <f t="shared" si="1"/>
        <v>7</v>
      </c>
      <c r="J29" s="73">
        <f t="shared" si="2"/>
        <v>2</v>
      </c>
      <c r="K29" s="22"/>
    </row>
    <row r="30" spans="1:11" x14ac:dyDescent="0.35">
      <c r="A30" s="71">
        <v>1900</v>
      </c>
      <c r="B30" s="71">
        <f t="shared" si="0"/>
        <v>4109600</v>
      </c>
      <c r="C30" s="71" t="s">
        <v>121</v>
      </c>
      <c r="D30" s="71">
        <v>18</v>
      </c>
      <c r="E30" s="71" t="s">
        <v>1902</v>
      </c>
      <c r="F30" s="71">
        <v>15</v>
      </c>
      <c r="G30" s="71">
        <v>3</v>
      </c>
      <c r="H30" s="72">
        <v>0.2</v>
      </c>
      <c r="I30" s="73">
        <f t="shared" si="1"/>
        <v>7</v>
      </c>
      <c r="J30" s="73">
        <f t="shared" si="2"/>
        <v>2</v>
      </c>
      <c r="K30" s="22"/>
    </row>
    <row r="31" spans="1:11" x14ac:dyDescent="0.35">
      <c r="A31" s="71">
        <v>1900</v>
      </c>
      <c r="B31" s="71">
        <f t="shared" si="0"/>
        <v>4109600</v>
      </c>
      <c r="C31" s="71" t="s">
        <v>121</v>
      </c>
      <c r="D31" s="71">
        <v>22</v>
      </c>
      <c r="E31" s="71" t="s">
        <v>1903</v>
      </c>
      <c r="F31" s="71">
        <v>351</v>
      </c>
      <c r="G31" s="71">
        <v>63</v>
      </c>
      <c r="H31" s="72">
        <v>0.17949999999999999</v>
      </c>
      <c r="I31" s="73">
        <f t="shared" si="1"/>
        <v>7</v>
      </c>
      <c r="J31" s="73">
        <f t="shared" si="2"/>
        <v>2</v>
      </c>
      <c r="K31" s="22"/>
    </row>
    <row r="32" spans="1:11" x14ac:dyDescent="0.35">
      <c r="A32" s="71">
        <v>1901</v>
      </c>
      <c r="B32" s="71">
        <f t="shared" si="0"/>
        <v>4103480</v>
      </c>
      <c r="C32" s="71" t="s">
        <v>51</v>
      </c>
      <c r="D32" s="71">
        <v>30</v>
      </c>
      <c r="E32" s="71" t="s">
        <v>1904</v>
      </c>
      <c r="F32" s="71">
        <v>448</v>
      </c>
      <c r="G32" s="71">
        <v>260</v>
      </c>
      <c r="H32" s="72">
        <v>0.58040000000000003</v>
      </c>
      <c r="I32" s="73">
        <f t="shared" si="1"/>
        <v>13</v>
      </c>
      <c r="J32" s="73">
        <f t="shared" si="2"/>
        <v>4</v>
      </c>
      <c r="K32" s="22" t="s">
        <v>1889</v>
      </c>
    </row>
    <row r="33" spans="1:11" x14ac:dyDescent="0.35">
      <c r="A33" s="71">
        <v>1901</v>
      </c>
      <c r="B33" s="71">
        <f t="shared" si="0"/>
        <v>4103480</v>
      </c>
      <c r="C33" s="71" t="s">
        <v>51</v>
      </c>
      <c r="D33" s="71">
        <v>39</v>
      </c>
      <c r="E33" s="71" t="s">
        <v>1905</v>
      </c>
      <c r="F33" s="71">
        <v>414</v>
      </c>
      <c r="G33" s="71">
        <v>231</v>
      </c>
      <c r="H33" s="72">
        <v>0.55800000000000005</v>
      </c>
      <c r="I33" s="73">
        <f t="shared" si="1"/>
        <v>13</v>
      </c>
      <c r="J33" s="73">
        <f t="shared" si="2"/>
        <v>4</v>
      </c>
      <c r="K33" s="22" t="s">
        <v>1889</v>
      </c>
    </row>
    <row r="34" spans="1:11" x14ac:dyDescent="0.35">
      <c r="A34" s="71">
        <v>1901</v>
      </c>
      <c r="B34" s="71">
        <f t="shared" si="0"/>
        <v>4103480</v>
      </c>
      <c r="C34" s="71" t="s">
        <v>51</v>
      </c>
      <c r="D34" s="71">
        <v>36</v>
      </c>
      <c r="E34" s="71" t="s">
        <v>1906</v>
      </c>
      <c r="F34" s="71">
        <v>376</v>
      </c>
      <c r="G34" s="71">
        <v>179</v>
      </c>
      <c r="H34" s="72">
        <v>0.47610000000000002</v>
      </c>
      <c r="I34" s="73">
        <f t="shared" si="1"/>
        <v>13</v>
      </c>
      <c r="J34" s="73">
        <f t="shared" si="2"/>
        <v>4</v>
      </c>
      <c r="K34" s="22" t="s">
        <v>1889</v>
      </c>
    </row>
    <row r="35" spans="1:11" x14ac:dyDescent="0.35">
      <c r="A35" s="71">
        <v>1901</v>
      </c>
      <c r="B35" s="71">
        <f t="shared" si="0"/>
        <v>4103480</v>
      </c>
      <c r="C35" s="71" t="s">
        <v>51</v>
      </c>
      <c r="D35" s="71">
        <v>38</v>
      </c>
      <c r="E35" s="71" t="s">
        <v>1907</v>
      </c>
      <c r="F35" s="71">
        <v>798</v>
      </c>
      <c r="G35" s="71">
        <v>355</v>
      </c>
      <c r="H35" s="72">
        <v>0.44490000000000002</v>
      </c>
      <c r="I35" s="73">
        <f t="shared" si="1"/>
        <v>13</v>
      </c>
      <c r="J35" s="73">
        <f t="shared" si="2"/>
        <v>4</v>
      </c>
      <c r="K35" s="22" t="s">
        <v>1889</v>
      </c>
    </row>
    <row r="36" spans="1:11" x14ac:dyDescent="0.35">
      <c r="A36" s="71">
        <v>1901</v>
      </c>
      <c r="B36" s="71">
        <f t="shared" si="0"/>
        <v>4103480</v>
      </c>
      <c r="C36" s="71" t="s">
        <v>51</v>
      </c>
      <c r="D36" s="71">
        <v>37</v>
      </c>
      <c r="E36" s="71" t="s">
        <v>1908</v>
      </c>
      <c r="F36" s="71">
        <v>291</v>
      </c>
      <c r="G36" s="71">
        <v>126</v>
      </c>
      <c r="H36" s="72">
        <v>0.433</v>
      </c>
      <c r="I36" s="73">
        <f t="shared" si="1"/>
        <v>13</v>
      </c>
      <c r="J36" s="73">
        <f t="shared" si="2"/>
        <v>4</v>
      </c>
      <c r="K36" s="22"/>
    </row>
    <row r="37" spans="1:11" x14ac:dyDescent="0.35">
      <c r="A37" s="71">
        <v>1901</v>
      </c>
      <c r="B37" s="71">
        <f t="shared" si="0"/>
        <v>4103480</v>
      </c>
      <c r="C37" s="71" t="s">
        <v>51</v>
      </c>
      <c r="D37" s="71">
        <v>40</v>
      </c>
      <c r="E37" s="71" t="s">
        <v>1909</v>
      </c>
      <c r="F37" s="74">
        <v>1210</v>
      </c>
      <c r="G37" s="71">
        <v>477</v>
      </c>
      <c r="H37" s="72">
        <v>0.39419999999999999</v>
      </c>
      <c r="I37" s="73">
        <f t="shared" si="1"/>
        <v>13</v>
      </c>
      <c r="J37" s="73">
        <f t="shared" si="2"/>
        <v>4</v>
      </c>
      <c r="K37" s="22"/>
    </row>
    <row r="38" spans="1:11" x14ac:dyDescent="0.35">
      <c r="A38" s="71">
        <v>1901</v>
      </c>
      <c r="B38" s="71">
        <f t="shared" si="0"/>
        <v>4103480</v>
      </c>
      <c r="C38" s="71" t="s">
        <v>51</v>
      </c>
      <c r="D38" s="71">
        <v>28</v>
      </c>
      <c r="E38" s="71" t="s">
        <v>1910</v>
      </c>
      <c r="F38" s="71">
        <v>618</v>
      </c>
      <c r="G38" s="71">
        <v>182</v>
      </c>
      <c r="H38" s="72">
        <v>0.29449999999999998</v>
      </c>
      <c r="I38" s="73">
        <f t="shared" si="1"/>
        <v>13</v>
      </c>
      <c r="J38" s="73">
        <f t="shared" si="2"/>
        <v>4</v>
      </c>
      <c r="K38" s="22"/>
    </row>
    <row r="39" spans="1:11" x14ac:dyDescent="0.35">
      <c r="A39" s="71">
        <v>1901</v>
      </c>
      <c r="B39" s="71">
        <f t="shared" si="0"/>
        <v>4103480</v>
      </c>
      <c r="C39" s="71" t="s">
        <v>51</v>
      </c>
      <c r="D39" s="71">
        <v>35</v>
      </c>
      <c r="E39" s="71" t="s">
        <v>1911</v>
      </c>
      <c r="F39" s="71">
        <v>346</v>
      </c>
      <c r="G39" s="71">
        <v>95</v>
      </c>
      <c r="H39" s="72">
        <v>0.27460000000000001</v>
      </c>
      <c r="I39" s="73">
        <f t="shared" si="1"/>
        <v>13</v>
      </c>
      <c r="J39" s="73">
        <f t="shared" si="2"/>
        <v>4</v>
      </c>
      <c r="K39" s="22"/>
    </row>
    <row r="40" spans="1:11" x14ac:dyDescent="0.35">
      <c r="A40" s="71">
        <v>1901</v>
      </c>
      <c r="B40" s="71">
        <f t="shared" si="0"/>
        <v>4103480</v>
      </c>
      <c r="C40" s="71" t="s">
        <v>51</v>
      </c>
      <c r="D40" s="71">
        <v>27</v>
      </c>
      <c r="E40" s="71" t="s">
        <v>1912</v>
      </c>
      <c r="F40" s="71">
        <v>431</v>
      </c>
      <c r="G40" s="71">
        <v>107</v>
      </c>
      <c r="H40" s="72">
        <v>0.24829999999999999</v>
      </c>
      <c r="I40" s="73">
        <f t="shared" si="1"/>
        <v>13</v>
      </c>
      <c r="J40" s="73">
        <f t="shared" si="2"/>
        <v>4</v>
      </c>
      <c r="K40" s="22"/>
    </row>
    <row r="41" spans="1:11" x14ac:dyDescent="0.35">
      <c r="A41" s="71">
        <v>1901</v>
      </c>
      <c r="B41" s="71">
        <f t="shared" si="0"/>
        <v>4103480</v>
      </c>
      <c r="C41" s="71" t="s">
        <v>51</v>
      </c>
      <c r="D41" s="71">
        <v>41</v>
      </c>
      <c r="E41" s="71" t="s">
        <v>1913</v>
      </c>
      <c r="F41" s="71">
        <v>914</v>
      </c>
      <c r="G41" s="71">
        <v>219</v>
      </c>
      <c r="H41" s="72">
        <v>0.23960000000000001</v>
      </c>
      <c r="I41" s="73">
        <f t="shared" si="1"/>
        <v>13</v>
      </c>
      <c r="J41" s="73">
        <f t="shared" si="2"/>
        <v>4</v>
      </c>
      <c r="K41" s="22"/>
    </row>
    <row r="42" spans="1:11" x14ac:dyDescent="0.35">
      <c r="A42" s="71">
        <v>1901</v>
      </c>
      <c r="B42" s="71">
        <f t="shared" si="0"/>
        <v>4103480</v>
      </c>
      <c r="C42" s="71" t="s">
        <v>51</v>
      </c>
      <c r="D42" s="71">
        <v>1322</v>
      </c>
      <c r="E42" s="71" t="s">
        <v>509</v>
      </c>
      <c r="F42" s="71">
        <v>318</v>
      </c>
      <c r="G42" s="71">
        <v>67</v>
      </c>
      <c r="H42" s="72">
        <v>0.2107</v>
      </c>
      <c r="I42" s="73">
        <f t="shared" si="1"/>
        <v>13</v>
      </c>
      <c r="J42" s="73">
        <f t="shared" si="2"/>
        <v>4</v>
      </c>
      <c r="K42" s="22"/>
    </row>
    <row r="43" spans="1:11" x14ac:dyDescent="0.35">
      <c r="A43" s="71">
        <v>1901</v>
      </c>
      <c r="B43" s="71">
        <f t="shared" si="0"/>
        <v>4103480</v>
      </c>
      <c r="C43" s="71" t="s">
        <v>51</v>
      </c>
      <c r="D43" s="71">
        <v>4637</v>
      </c>
      <c r="E43" s="71" t="s">
        <v>1914</v>
      </c>
      <c r="F43" s="71">
        <v>124</v>
      </c>
      <c r="G43" s="71">
        <v>24</v>
      </c>
      <c r="H43" s="72">
        <v>0.19350000000000001</v>
      </c>
      <c r="I43" s="73">
        <f t="shared" si="1"/>
        <v>13</v>
      </c>
      <c r="J43" s="73">
        <f t="shared" si="2"/>
        <v>4</v>
      </c>
      <c r="K43" s="22"/>
    </row>
    <row r="44" spans="1:11" x14ac:dyDescent="0.35">
      <c r="A44" s="71">
        <v>1901</v>
      </c>
      <c r="B44" s="71">
        <f t="shared" si="0"/>
        <v>4103480</v>
      </c>
      <c r="C44" s="71" t="s">
        <v>51</v>
      </c>
      <c r="D44" s="71">
        <v>33</v>
      </c>
      <c r="E44" s="71" t="s">
        <v>1915</v>
      </c>
      <c r="F44" s="71">
        <v>383</v>
      </c>
      <c r="G44" s="71">
        <v>62</v>
      </c>
      <c r="H44" s="72">
        <v>0.16189999999999999</v>
      </c>
      <c r="I44" s="73">
        <f t="shared" si="1"/>
        <v>13</v>
      </c>
      <c r="J44" s="73">
        <f t="shared" si="2"/>
        <v>4</v>
      </c>
      <c r="K44" s="22"/>
    </row>
    <row r="45" spans="1:11" ht="29" x14ac:dyDescent="0.35">
      <c r="A45" s="71">
        <v>1922</v>
      </c>
      <c r="B45" s="71">
        <f t="shared" si="0"/>
        <v>4113170</v>
      </c>
      <c r="C45" s="71" t="s">
        <v>41</v>
      </c>
      <c r="D45" s="71">
        <v>3913</v>
      </c>
      <c r="E45" s="71" t="s">
        <v>1916</v>
      </c>
      <c r="F45" s="71">
        <v>612</v>
      </c>
      <c r="G45" s="71">
        <v>202</v>
      </c>
      <c r="H45" s="72">
        <v>0.3301</v>
      </c>
      <c r="I45" s="73">
        <f t="shared" si="1"/>
        <v>17</v>
      </c>
      <c r="J45" s="73">
        <f t="shared" si="2"/>
        <v>5</v>
      </c>
      <c r="K45" s="22" t="s">
        <v>1889</v>
      </c>
    </row>
    <row r="46" spans="1:11" ht="29" x14ac:dyDescent="0.35">
      <c r="A46" s="71">
        <v>1922</v>
      </c>
      <c r="B46" s="71">
        <f t="shared" si="0"/>
        <v>4113170</v>
      </c>
      <c r="C46" s="71" t="s">
        <v>41</v>
      </c>
      <c r="D46" s="71">
        <v>46</v>
      </c>
      <c r="E46" s="71" t="s">
        <v>1917</v>
      </c>
      <c r="F46" s="71">
        <v>526</v>
      </c>
      <c r="G46" s="71">
        <v>162</v>
      </c>
      <c r="H46" s="72">
        <v>0.308</v>
      </c>
      <c r="I46" s="73">
        <f t="shared" si="1"/>
        <v>17</v>
      </c>
      <c r="J46" s="73">
        <f t="shared" si="2"/>
        <v>5</v>
      </c>
      <c r="K46" s="22" t="s">
        <v>1889</v>
      </c>
    </row>
    <row r="47" spans="1:11" ht="29" x14ac:dyDescent="0.35">
      <c r="A47" s="71">
        <v>1922</v>
      </c>
      <c r="B47" s="71">
        <f t="shared" si="0"/>
        <v>4113170</v>
      </c>
      <c r="C47" s="71" t="s">
        <v>41</v>
      </c>
      <c r="D47" s="71">
        <v>4773</v>
      </c>
      <c r="E47" s="71" t="s">
        <v>1918</v>
      </c>
      <c r="F47" s="71">
        <v>87</v>
      </c>
      <c r="G47" s="71">
        <v>26</v>
      </c>
      <c r="H47" s="72">
        <v>0.2989</v>
      </c>
      <c r="I47" s="73">
        <f t="shared" si="1"/>
        <v>17</v>
      </c>
      <c r="J47" s="73">
        <f t="shared" si="2"/>
        <v>5</v>
      </c>
      <c r="K47" s="22" t="s">
        <v>1889</v>
      </c>
    </row>
    <row r="48" spans="1:11" ht="29" x14ac:dyDescent="0.35">
      <c r="A48" s="71">
        <v>1922</v>
      </c>
      <c r="B48" s="71">
        <f t="shared" si="0"/>
        <v>4113170</v>
      </c>
      <c r="C48" s="71" t="s">
        <v>41</v>
      </c>
      <c r="D48" s="71">
        <v>1272</v>
      </c>
      <c r="E48" s="71" t="s">
        <v>1919</v>
      </c>
      <c r="F48" s="71">
        <v>539</v>
      </c>
      <c r="G48" s="71">
        <v>148</v>
      </c>
      <c r="H48" s="72">
        <v>0.27460000000000001</v>
      </c>
      <c r="I48" s="73">
        <f t="shared" si="1"/>
        <v>17</v>
      </c>
      <c r="J48" s="73">
        <f t="shared" si="2"/>
        <v>5</v>
      </c>
      <c r="K48" s="22" t="s">
        <v>1889</v>
      </c>
    </row>
    <row r="49" spans="1:11" ht="29" x14ac:dyDescent="0.35">
      <c r="A49" s="71">
        <v>1922</v>
      </c>
      <c r="B49" s="71">
        <f t="shared" si="0"/>
        <v>4113170</v>
      </c>
      <c r="C49" s="71" t="s">
        <v>41</v>
      </c>
      <c r="D49" s="71">
        <v>5377</v>
      </c>
      <c r="E49" s="71" t="s">
        <v>1920</v>
      </c>
      <c r="F49" s="71">
        <v>414</v>
      </c>
      <c r="G49" s="71">
        <v>99</v>
      </c>
      <c r="H49" s="72">
        <v>0.23910000000000001</v>
      </c>
      <c r="I49" s="73">
        <f t="shared" si="1"/>
        <v>17</v>
      </c>
      <c r="J49" s="73">
        <f t="shared" si="2"/>
        <v>5</v>
      </c>
      <c r="K49" s="22" t="s">
        <v>1889</v>
      </c>
    </row>
    <row r="50" spans="1:11" ht="29" x14ac:dyDescent="0.35">
      <c r="A50" s="71">
        <v>1922</v>
      </c>
      <c r="B50" s="71">
        <f t="shared" si="0"/>
        <v>4113170</v>
      </c>
      <c r="C50" s="71" t="s">
        <v>41</v>
      </c>
      <c r="D50" s="71">
        <v>1323</v>
      </c>
      <c r="E50" s="71" t="s">
        <v>1921</v>
      </c>
      <c r="F50" s="74">
        <v>1199</v>
      </c>
      <c r="G50" s="71">
        <v>259</v>
      </c>
      <c r="H50" s="72">
        <v>0.216</v>
      </c>
      <c r="I50" s="73">
        <f t="shared" si="1"/>
        <v>17</v>
      </c>
      <c r="J50" s="73">
        <f t="shared" si="2"/>
        <v>5</v>
      </c>
      <c r="K50" s="22"/>
    </row>
    <row r="51" spans="1:11" ht="29" x14ac:dyDescent="0.35">
      <c r="A51" s="71">
        <v>1922</v>
      </c>
      <c r="B51" s="71">
        <f t="shared" si="0"/>
        <v>4113170</v>
      </c>
      <c r="C51" s="71" t="s">
        <v>41</v>
      </c>
      <c r="D51" s="71">
        <v>5056</v>
      </c>
      <c r="E51" s="71" t="s">
        <v>1922</v>
      </c>
      <c r="F51" s="71">
        <v>524</v>
      </c>
      <c r="G51" s="71">
        <v>111</v>
      </c>
      <c r="H51" s="72">
        <v>0.21179999999999999</v>
      </c>
      <c r="I51" s="73">
        <f t="shared" si="1"/>
        <v>17</v>
      </c>
      <c r="J51" s="73">
        <f t="shared" si="2"/>
        <v>5</v>
      </c>
      <c r="K51" s="22"/>
    </row>
    <row r="52" spans="1:11" ht="29" x14ac:dyDescent="0.35">
      <c r="A52" s="71">
        <v>1922</v>
      </c>
      <c r="B52" s="71">
        <f t="shared" si="0"/>
        <v>4113170</v>
      </c>
      <c r="C52" s="71" t="s">
        <v>41</v>
      </c>
      <c r="D52" s="71">
        <v>1286</v>
      </c>
      <c r="E52" s="71" t="s">
        <v>1923</v>
      </c>
      <c r="F52" s="71">
        <v>477</v>
      </c>
      <c r="G52" s="71">
        <v>72</v>
      </c>
      <c r="H52" s="72">
        <v>0.15090000000000001</v>
      </c>
      <c r="I52" s="73">
        <f t="shared" si="1"/>
        <v>17</v>
      </c>
      <c r="J52" s="73">
        <f t="shared" si="2"/>
        <v>5</v>
      </c>
      <c r="K52" s="22"/>
    </row>
    <row r="53" spans="1:11" ht="29" x14ac:dyDescent="0.35">
      <c r="A53" s="71">
        <v>1922</v>
      </c>
      <c r="B53" s="71">
        <f t="shared" si="0"/>
        <v>4113170</v>
      </c>
      <c r="C53" s="71" t="s">
        <v>41</v>
      </c>
      <c r="D53" s="71">
        <v>48</v>
      </c>
      <c r="E53" s="71" t="s">
        <v>1924</v>
      </c>
      <c r="F53" s="71">
        <v>396</v>
      </c>
      <c r="G53" s="71">
        <v>49</v>
      </c>
      <c r="H53" s="72">
        <v>0.1237</v>
      </c>
      <c r="I53" s="73">
        <f t="shared" si="1"/>
        <v>17</v>
      </c>
      <c r="J53" s="73">
        <f t="shared" si="2"/>
        <v>5</v>
      </c>
      <c r="K53" s="22"/>
    </row>
    <row r="54" spans="1:11" ht="29" x14ac:dyDescent="0.35">
      <c r="A54" s="71">
        <v>1922</v>
      </c>
      <c r="B54" s="71">
        <f t="shared" si="0"/>
        <v>4113170</v>
      </c>
      <c r="C54" s="71" t="s">
        <v>41</v>
      </c>
      <c r="D54" s="71">
        <v>1287</v>
      </c>
      <c r="E54" s="71" t="s">
        <v>1925</v>
      </c>
      <c r="F54" s="71">
        <v>684</v>
      </c>
      <c r="G54" s="71">
        <v>77</v>
      </c>
      <c r="H54" s="72">
        <v>0.11260000000000001</v>
      </c>
      <c r="I54" s="73">
        <f t="shared" si="1"/>
        <v>17</v>
      </c>
      <c r="J54" s="73">
        <f t="shared" si="2"/>
        <v>5</v>
      </c>
      <c r="K54" s="22"/>
    </row>
    <row r="55" spans="1:11" ht="29" x14ac:dyDescent="0.35">
      <c r="A55" s="71">
        <v>1922</v>
      </c>
      <c r="B55" s="71">
        <f t="shared" si="0"/>
        <v>4113170</v>
      </c>
      <c r="C55" s="71" t="s">
        <v>41</v>
      </c>
      <c r="D55" s="71">
        <v>3455</v>
      </c>
      <c r="E55" s="71" t="s">
        <v>1926</v>
      </c>
      <c r="F55" s="71">
        <v>333</v>
      </c>
      <c r="G55" s="71">
        <v>35</v>
      </c>
      <c r="H55" s="72">
        <v>0.1051</v>
      </c>
      <c r="I55" s="73">
        <f t="shared" si="1"/>
        <v>17</v>
      </c>
      <c r="J55" s="73">
        <f t="shared" si="2"/>
        <v>5</v>
      </c>
      <c r="K55" s="22"/>
    </row>
    <row r="56" spans="1:11" ht="29" x14ac:dyDescent="0.35">
      <c r="A56" s="71">
        <v>1922</v>
      </c>
      <c r="B56" s="71">
        <f t="shared" si="0"/>
        <v>4113170</v>
      </c>
      <c r="C56" s="71" t="s">
        <v>41</v>
      </c>
      <c r="D56" s="71">
        <v>2787</v>
      </c>
      <c r="E56" s="71" t="s">
        <v>1927</v>
      </c>
      <c r="F56" s="71">
        <v>730</v>
      </c>
      <c r="G56" s="71">
        <v>71</v>
      </c>
      <c r="H56" s="72">
        <v>9.7299999999999998E-2</v>
      </c>
      <c r="I56" s="73">
        <f t="shared" si="1"/>
        <v>17</v>
      </c>
      <c r="J56" s="73">
        <f t="shared" si="2"/>
        <v>5</v>
      </c>
      <c r="K56" s="22"/>
    </row>
    <row r="57" spans="1:11" ht="29" x14ac:dyDescent="0.35">
      <c r="A57" s="71">
        <v>1922</v>
      </c>
      <c r="B57" s="71">
        <f t="shared" si="0"/>
        <v>4113170</v>
      </c>
      <c r="C57" s="71" t="s">
        <v>41</v>
      </c>
      <c r="D57" s="71">
        <v>51</v>
      </c>
      <c r="E57" s="71" t="s">
        <v>1928</v>
      </c>
      <c r="F57" s="74">
        <v>1864</v>
      </c>
      <c r="G57" s="71">
        <v>141</v>
      </c>
      <c r="H57" s="72">
        <v>7.5600000000000001E-2</v>
      </c>
      <c r="I57" s="73">
        <f t="shared" si="1"/>
        <v>17</v>
      </c>
      <c r="J57" s="73">
        <f t="shared" si="2"/>
        <v>5</v>
      </c>
      <c r="K57" s="22"/>
    </row>
    <row r="58" spans="1:11" ht="29" x14ac:dyDescent="0.35">
      <c r="A58" s="71">
        <v>1922</v>
      </c>
      <c r="B58" s="71">
        <f t="shared" si="0"/>
        <v>4113170</v>
      </c>
      <c r="C58" s="71" t="s">
        <v>41</v>
      </c>
      <c r="D58" s="71">
        <v>47</v>
      </c>
      <c r="E58" s="71" t="s">
        <v>1929</v>
      </c>
      <c r="F58" s="71">
        <v>438</v>
      </c>
      <c r="G58" s="71">
        <v>32</v>
      </c>
      <c r="H58" s="72">
        <v>7.3099999999999998E-2</v>
      </c>
      <c r="I58" s="73">
        <f t="shared" si="1"/>
        <v>17</v>
      </c>
      <c r="J58" s="73">
        <f t="shared" si="2"/>
        <v>5</v>
      </c>
      <c r="K58" s="22"/>
    </row>
    <row r="59" spans="1:11" ht="29" x14ac:dyDescent="0.35">
      <c r="A59" s="71">
        <v>1922</v>
      </c>
      <c r="B59" s="71">
        <f t="shared" si="0"/>
        <v>4113170</v>
      </c>
      <c r="C59" s="71" t="s">
        <v>41</v>
      </c>
      <c r="D59" s="71">
        <v>45</v>
      </c>
      <c r="E59" s="71" t="s">
        <v>1930</v>
      </c>
      <c r="F59" s="71">
        <v>275</v>
      </c>
      <c r="G59" s="71">
        <v>20</v>
      </c>
      <c r="H59" s="72">
        <v>7.2700000000000001E-2</v>
      </c>
      <c r="I59" s="73">
        <f t="shared" si="1"/>
        <v>17</v>
      </c>
      <c r="J59" s="73">
        <f t="shared" si="2"/>
        <v>5</v>
      </c>
      <c r="K59" s="22"/>
    </row>
    <row r="60" spans="1:11" ht="29" x14ac:dyDescent="0.35">
      <c r="A60" s="71">
        <v>1922</v>
      </c>
      <c r="B60" s="71">
        <f t="shared" si="0"/>
        <v>4113170</v>
      </c>
      <c r="C60" s="71" t="s">
        <v>41</v>
      </c>
      <c r="D60" s="71">
        <v>5057</v>
      </c>
      <c r="E60" s="71" t="s">
        <v>1931</v>
      </c>
      <c r="F60" s="71">
        <v>549</v>
      </c>
      <c r="G60" s="71">
        <v>32</v>
      </c>
      <c r="H60" s="72">
        <v>5.8299999999999998E-2</v>
      </c>
      <c r="I60" s="73">
        <f t="shared" si="1"/>
        <v>17</v>
      </c>
      <c r="J60" s="73">
        <f t="shared" si="2"/>
        <v>5</v>
      </c>
      <c r="K60" s="22"/>
    </row>
    <row r="61" spans="1:11" ht="29" x14ac:dyDescent="0.35">
      <c r="A61" s="71">
        <v>1922</v>
      </c>
      <c r="B61" s="71">
        <f t="shared" si="0"/>
        <v>4113170</v>
      </c>
      <c r="C61" s="71" t="s">
        <v>41</v>
      </c>
      <c r="D61" s="71">
        <v>3452</v>
      </c>
      <c r="E61" s="71" t="s">
        <v>1567</v>
      </c>
      <c r="F61" s="71">
        <v>110</v>
      </c>
      <c r="G61" s="71">
        <v>0</v>
      </c>
      <c r="H61" s="72">
        <v>0</v>
      </c>
      <c r="I61" s="73">
        <f t="shared" si="1"/>
        <v>17</v>
      </c>
      <c r="J61" s="73">
        <f t="shared" si="2"/>
        <v>5</v>
      </c>
      <c r="K61" s="22"/>
    </row>
    <row r="62" spans="1:11" x14ac:dyDescent="0.35">
      <c r="A62" s="71">
        <v>1923</v>
      </c>
      <c r="B62" s="71">
        <f t="shared" si="0"/>
        <v>4107230</v>
      </c>
      <c r="C62" s="71" t="s">
        <v>47</v>
      </c>
      <c r="D62" s="71">
        <v>5455</v>
      </c>
      <c r="E62" s="71" t="s">
        <v>876</v>
      </c>
      <c r="F62" s="71">
        <v>23</v>
      </c>
      <c r="G62" s="71">
        <v>12</v>
      </c>
      <c r="H62" s="72">
        <v>0.52170000000000005</v>
      </c>
      <c r="I62" s="73">
        <f t="shared" si="1"/>
        <v>11</v>
      </c>
      <c r="J62" s="73">
        <f t="shared" si="2"/>
        <v>3</v>
      </c>
      <c r="K62" s="22" t="s">
        <v>1889</v>
      </c>
    </row>
    <row r="63" spans="1:11" x14ac:dyDescent="0.35">
      <c r="A63" s="71">
        <v>1923</v>
      </c>
      <c r="B63" s="71">
        <f t="shared" si="0"/>
        <v>4107230</v>
      </c>
      <c r="C63" s="71" t="s">
        <v>47</v>
      </c>
      <c r="D63" s="71">
        <v>1288</v>
      </c>
      <c r="E63" s="71" t="s">
        <v>882</v>
      </c>
      <c r="F63" s="71">
        <v>571</v>
      </c>
      <c r="G63" s="71">
        <v>60</v>
      </c>
      <c r="H63" s="72">
        <v>0.1051</v>
      </c>
      <c r="I63" s="73">
        <f t="shared" si="1"/>
        <v>11</v>
      </c>
      <c r="J63" s="73">
        <f t="shared" si="2"/>
        <v>3</v>
      </c>
      <c r="K63" s="22" t="s">
        <v>1889</v>
      </c>
    </row>
    <row r="64" spans="1:11" x14ac:dyDescent="0.35">
      <c r="A64" s="71">
        <v>1923</v>
      </c>
      <c r="B64" s="71">
        <f t="shared" si="0"/>
        <v>4107230</v>
      </c>
      <c r="C64" s="71" t="s">
        <v>47</v>
      </c>
      <c r="D64" s="71">
        <v>59</v>
      </c>
      <c r="E64" s="71" t="s">
        <v>1932</v>
      </c>
      <c r="F64" s="71">
        <v>864</v>
      </c>
      <c r="G64" s="71">
        <v>66</v>
      </c>
      <c r="H64" s="72">
        <v>7.6399999999999996E-2</v>
      </c>
      <c r="I64" s="73">
        <f t="shared" si="1"/>
        <v>11</v>
      </c>
      <c r="J64" s="73">
        <f t="shared" si="2"/>
        <v>3</v>
      </c>
      <c r="K64" s="22" t="s">
        <v>1889</v>
      </c>
    </row>
    <row r="65" spans="1:11" x14ac:dyDescent="0.35">
      <c r="A65" s="71">
        <v>1923</v>
      </c>
      <c r="B65" s="71">
        <f t="shared" si="0"/>
        <v>4107230</v>
      </c>
      <c r="C65" s="71" t="s">
        <v>47</v>
      </c>
      <c r="D65" s="71">
        <v>56</v>
      </c>
      <c r="E65" s="71" t="s">
        <v>1933</v>
      </c>
      <c r="F65" s="71">
        <v>568</v>
      </c>
      <c r="G65" s="71">
        <v>41</v>
      </c>
      <c r="H65" s="72">
        <v>7.22E-2</v>
      </c>
      <c r="I65" s="73">
        <f t="shared" si="1"/>
        <v>11</v>
      </c>
      <c r="J65" s="73">
        <f t="shared" si="2"/>
        <v>3</v>
      </c>
      <c r="K65" s="22"/>
    </row>
    <row r="66" spans="1:11" x14ac:dyDescent="0.35">
      <c r="A66" s="71">
        <v>1923</v>
      </c>
      <c r="B66" s="71">
        <f t="shared" si="0"/>
        <v>4107230</v>
      </c>
      <c r="C66" s="71" t="s">
        <v>47</v>
      </c>
      <c r="D66" s="71">
        <v>54</v>
      </c>
      <c r="E66" s="71" t="s">
        <v>1934</v>
      </c>
      <c r="F66" s="71">
        <v>426</v>
      </c>
      <c r="G66" s="71">
        <v>30</v>
      </c>
      <c r="H66" s="72">
        <v>7.0400000000000004E-2</v>
      </c>
      <c r="I66" s="73">
        <f t="shared" si="1"/>
        <v>11</v>
      </c>
      <c r="J66" s="73">
        <f t="shared" si="2"/>
        <v>3</v>
      </c>
      <c r="K66" s="22"/>
    </row>
    <row r="67" spans="1:11" x14ac:dyDescent="0.35">
      <c r="A67" s="71">
        <v>1923</v>
      </c>
      <c r="B67" s="71">
        <f t="shared" si="0"/>
        <v>4107230</v>
      </c>
      <c r="C67" s="71" t="s">
        <v>47</v>
      </c>
      <c r="D67" s="71">
        <v>61</v>
      </c>
      <c r="E67" s="71" t="s">
        <v>1935</v>
      </c>
      <c r="F67" s="74">
        <v>1274</v>
      </c>
      <c r="G67" s="71">
        <v>80</v>
      </c>
      <c r="H67" s="72">
        <v>6.2799999999999995E-2</v>
      </c>
      <c r="I67" s="73">
        <f t="shared" si="1"/>
        <v>11</v>
      </c>
      <c r="J67" s="73">
        <f t="shared" si="2"/>
        <v>3</v>
      </c>
      <c r="K67" s="22"/>
    </row>
    <row r="68" spans="1:11" x14ac:dyDescent="0.35">
      <c r="A68" s="71">
        <v>1923</v>
      </c>
      <c r="B68" s="71">
        <f t="shared" si="0"/>
        <v>4107230</v>
      </c>
      <c r="C68" s="71" t="s">
        <v>47</v>
      </c>
      <c r="D68" s="71">
        <v>55</v>
      </c>
      <c r="E68" s="71" t="s">
        <v>1936</v>
      </c>
      <c r="F68" s="71">
        <v>405</v>
      </c>
      <c r="G68" s="71">
        <v>24</v>
      </c>
      <c r="H68" s="72">
        <v>5.9299999999999999E-2</v>
      </c>
      <c r="I68" s="73">
        <f t="shared" si="1"/>
        <v>11</v>
      </c>
      <c r="J68" s="73">
        <f t="shared" si="2"/>
        <v>3</v>
      </c>
      <c r="K68" s="22"/>
    </row>
    <row r="69" spans="1:11" x14ac:dyDescent="0.35">
      <c r="A69" s="71">
        <v>1923</v>
      </c>
      <c r="B69" s="71">
        <f t="shared" si="0"/>
        <v>4107230</v>
      </c>
      <c r="C69" s="71" t="s">
        <v>47</v>
      </c>
      <c r="D69" s="71">
        <v>62</v>
      </c>
      <c r="E69" s="71" t="s">
        <v>1937</v>
      </c>
      <c r="F69" s="74">
        <v>1222</v>
      </c>
      <c r="G69" s="71">
        <v>63</v>
      </c>
      <c r="H69" s="72">
        <v>5.16E-2</v>
      </c>
      <c r="I69" s="73">
        <f t="shared" si="1"/>
        <v>11</v>
      </c>
      <c r="J69" s="73">
        <f t="shared" si="2"/>
        <v>3</v>
      </c>
      <c r="K69" s="22"/>
    </row>
    <row r="70" spans="1:11" x14ac:dyDescent="0.35">
      <c r="A70" s="71">
        <v>1923</v>
      </c>
      <c r="B70" s="71">
        <f t="shared" si="0"/>
        <v>4107230</v>
      </c>
      <c r="C70" s="71" t="s">
        <v>47</v>
      </c>
      <c r="D70" s="71">
        <v>53</v>
      </c>
      <c r="E70" s="71" t="s">
        <v>1938</v>
      </c>
      <c r="F70" s="71">
        <v>427</v>
      </c>
      <c r="G70" s="71">
        <v>22</v>
      </c>
      <c r="H70" s="72">
        <v>5.1499999999999997E-2</v>
      </c>
      <c r="I70" s="73">
        <f t="shared" si="1"/>
        <v>11</v>
      </c>
      <c r="J70" s="73">
        <f t="shared" si="2"/>
        <v>3</v>
      </c>
      <c r="K70" s="22"/>
    </row>
    <row r="71" spans="1:11" x14ac:dyDescent="0.35">
      <c r="A71" s="71">
        <v>1923</v>
      </c>
      <c r="B71" s="71">
        <f t="shared" si="0"/>
        <v>4107230</v>
      </c>
      <c r="C71" s="71" t="s">
        <v>47</v>
      </c>
      <c r="D71" s="71">
        <v>60</v>
      </c>
      <c r="E71" s="71" t="s">
        <v>1939</v>
      </c>
      <c r="F71" s="71">
        <v>845</v>
      </c>
      <c r="G71" s="71">
        <v>42</v>
      </c>
      <c r="H71" s="72">
        <v>4.9700000000000001E-2</v>
      </c>
      <c r="I71" s="73">
        <f t="shared" si="1"/>
        <v>11</v>
      </c>
      <c r="J71" s="73">
        <f t="shared" si="2"/>
        <v>3</v>
      </c>
      <c r="K71" s="22"/>
    </row>
    <row r="72" spans="1:11" x14ac:dyDescent="0.35">
      <c r="A72" s="71">
        <v>1923</v>
      </c>
      <c r="B72" s="71">
        <f t="shared" ref="B72:B135" si="3">IF(ISNA(VLOOKUP($A72,POVRT,7,FALSE)),0,VLOOKUP($A72,POVRT,7,FALSE))</f>
        <v>4107230</v>
      </c>
      <c r="C72" s="71" t="s">
        <v>47</v>
      </c>
      <c r="D72" s="71">
        <v>58</v>
      </c>
      <c r="E72" s="71" t="s">
        <v>1940</v>
      </c>
      <c r="F72" s="71">
        <v>464</v>
      </c>
      <c r="G72" s="71">
        <v>11</v>
      </c>
      <c r="H72" s="72">
        <v>2.3699999999999999E-2</v>
      </c>
      <c r="I72" s="73">
        <f t="shared" ref="I72:I135" si="4">IF(ISNA(VLOOKUP($A72,Quar,3,FALSE)),0,VLOOKUP($A72,Quar,3,FALSE))</f>
        <v>11</v>
      </c>
      <c r="J72" s="73">
        <f t="shared" ref="J72:J135" si="5">IF(ISNA(VLOOKUP($A72,Quar,6,FALSE)),0,VLOOKUP($A72,Quar,6,FALSE))</f>
        <v>3</v>
      </c>
      <c r="K72" s="22"/>
    </row>
    <row r="73" spans="1:11" x14ac:dyDescent="0.35">
      <c r="A73" s="71">
        <v>1924</v>
      </c>
      <c r="B73" s="71">
        <f t="shared" si="3"/>
        <v>4108830</v>
      </c>
      <c r="C73" s="71" t="s">
        <v>34</v>
      </c>
      <c r="D73" s="71">
        <v>72</v>
      </c>
      <c r="E73" s="71" t="s">
        <v>1941</v>
      </c>
      <c r="F73" s="71">
        <v>382</v>
      </c>
      <c r="G73" s="71">
        <v>351</v>
      </c>
      <c r="H73" s="72">
        <v>0.91879999999999995</v>
      </c>
      <c r="I73" s="73">
        <f t="shared" si="4"/>
        <v>30</v>
      </c>
      <c r="J73" s="73">
        <f t="shared" si="5"/>
        <v>8</v>
      </c>
      <c r="K73" s="22" t="s">
        <v>1889</v>
      </c>
    </row>
    <row r="74" spans="1:11" x14ac:dyDescent="0.35">
      <c r="A74" s="71">
        <v>1924</v>
      </c>
      <c r="B74" s="71">
        <f t="shared" si="3"/>
        <v>4108830</v>
      </c>
      <c r="C74" s="71" t="s">
        <v>34</v>
      </c>
      <c r="D74" s="71">
        <v>3342</v>
      </c>
      <c r="E74" s="71" t="s">
        <v>1942</v>
      </c>
      <c r="F74" s="71">
        <v>335</v>
      </c>
      <c r="G74" s="71">
        <v>208</v>
      </c>
      <c r="H74" s="72">
        <v>0.62090000000000001</v>
      </c>
      <c r="I74" s="73">
        <f t="shared" si="4"/>
        <v>30</v>
      </c>
      <c r="J74" s="73">
        <f t="shared" si="5"/>
        <v>8</v>
      </c>
      <c r="K74" s="22" t="s">
        <v>1889</v>
      </c>
    </row>
    <row r="75" spans="1:11" x14ac:dyDescent="0.35">
      <c r="A75" s="71">
        <v>1924</v>
      </c>
      <c r="B75" s="71">
        <f t="shared" si="3"/>
        <v>4108830</v>
      </c>
      <c r="C75" s="71" t="s">
        <v>34</v>
      </c>
      <c r="D75" s="71">
        <v>4764</v>
      </c>
      <c r="E75" s="71" t="s">
        <v>1943</v>
      </c>
      <c r="F75" s="71">
        <v>310</v>
      </c>
      <c r="G75" s="71">
        <v>189</v>
      </c>
      <c r="H75" s="72">
        <v>0.60970000000000002</v>
      </c>
      <c r="I75" s="73">
        <f t="shared" si="4"/>
        <v>30</v>
      </c>
      <c r="J75" s="73">
        <f t="shared" si="5"/>
        <v>8</v>
      </c>
      <c r="K75" s="22" t="s">
        <v>1889</v>
      </c>
    </row>
    <row r="76" spans="1:11" x14ac:dyDescent="0.35">
      <c r="A76" s="71">
        <v>1924</v>
      </c>
      <c r="B76" s="71">
        <f t="shared" si="3"/>
        <v>4108830</v>
      </c>
      <c r="C76" s="71" t="s">
        <v>34</v>
      </c>
      <c r="D76" s="71">
        <v>4765</v>
      </c>
      <c r="E76" s="71" t="s">
        <v>1944</v>
      </c>
      <c r="F76" s="71">
        <v>286</v>
      </c>
      <c r="G76" s="71">
        <v>169</v>
      </c>
      <c r="H76" s="72">
        <v>0.59089999999999998</v>
      </c>
      <c r="I76" s="73">
        <f t="shared" si="4"/>
        <v>30</v>
      </c>
      <c r="J76" s="73">
        <f t="shared" si="5"/>
        <v>8</v>
      </c>
      <c r="K76" s="22" t="s">
        <v>1889</v>
      </c>
    </row>
    <row r="77" spans="1:11" x14ac:dyDescent="0.35">
      <c r="A77" s="71">
        <v>1924</v>
      </c>
      <c r="B77" s="71">
        <f t="shared" si="3"/>
        <v>4108830</v>
      </c>
      <c r="C77" s="71" t="s">
        <v>34</v>
      </c>
      <c r="D77" s="71">
        <v>84</v>
      </c>
      <c r="E77" s="71" t="s">
        <v>1945</v>
      </c>
      <c r="F77" s="71">
        <v>847</v>
      </c>
      <c r="G77" s="71">
        <v>483</v>
      </c>
      <c r="H77" s="72">
        <v>0.57020000000000004</v>
      </c>
      <c r="I77" s="73">
        <f t="shared" si="4"/>
        <v>30</v>
      </c>
      <c r="J77" s="73">
        <f t="shared" si="5"/>
        <v>8</v>
      </c>
      <c r="K77" s="22" t="s">
        <v>1889</v>
      </c>
    </row>
    <row r="78" spans="1:11" x14ac:dyDescent="0.35">
      <c r="A78" s="71">
        <v>1924</v>
      </c>
      <c r="B78" s="71">
        <f t="shared" si="3"/>
        <v>4108830</v>
      </c>
      <c r="C78" s="71" t="s">
        <v>34</v>
      </c>
      <c r="D78" s="71">
        <v>4004</v>
      </c>
      <c r="E78" s="71" t="s">
        <v>1946</v>
      </c>
      <c r="F78" s="71">
        <v>150</v>
      </c>
      <c r="G78" s="71">
        <v>78</v>
      </c>
      <c r="H78" s="72">
        <v>0.52</v>
      </c>
      <c r="I78" s="73">
        <f t="shared" si="4"/>
        <v>30</v>
      </c>
      <c r="J78" s="73">
        <f t="shared" si="5"/>
        <v>8</v>
      </c>
      <c r="K78" s="22" t="s">
        <v>1889</v>
      </c>
    </row>
    <row r="79" spans="1:11" x14ac:dyDescent="0.35">
      <c r="A79" s="71">
        <v>1924</v>
      </c>
      <c r="B79" s="71">
        <f t="shared" si="3"/>
        <v>4108830</v>
      </c>
      <c r="C79" s="71" t="s">
        <v>34</v>
      </c>
      <c r="D79" s="71">
        <v>3530</v>
      </c>
      <c r="E79" s="71" t="s">
        <v>1947</v>
      </c>
      <c r="F79" s="71">
        <v>958</v>
      </c>
      <c r="G79" s="71">
        <v>460</v>
      </c>
      <c r="H79" s="72">
        <v>0.48020000000000002</v>
      </c>
      <c r="I79" s="73">
        <f t="shared" si="4"/>
        <v>30</v>
      </c>
      <c r="J79" s="73">
        <f t="shared" si="5"/>
        <v>8</v>
      </c>
      <c r="K79" s="22" t="s">
        <v>1889</v>
      </c>
    </row>
    <row r="80" spans="1:11" x14ac:dyDescent="0.35">
      <c r="A80" s="71">
        <v>1924</v>
      </c>
      <c r="B80" s="71">
        <f t="shared" si="3"/>
        <v>4108830</v>
      </c>
      <c r="C80" s="71" t="s">
        <v>34</v>
      </c>
      <c r="D80" s="71">
        <v>76</v>
      </c>
      <c r="E80" s="71" t="s">
        <v>1948</v>
      </c>
      <c r="F80" s="71">
        <v>394</v>
      </c>
      <c r="G80" s="71">
        <v>189</v>
      </c>
      <c r="H80" s="72">
        <v>0.47970000000000002</v>
      </c>
      <c r="I80" s="73">
        <f t="shared" si="4"/>
        <v>30</v>
      </c>
      <c r="J80" s="73">
        <f t="shared" si="5"/>
        <v>8</v>
      </c>
      <c r="K80" s="22" t="s">
        <v>1889</v>
      </c>
    </row>
    <row r="81" spans="1:11" x14ac:dyDescent="0.35">
      <c r="A81" s="71">
        <v>1924</v>
      </c>
      <c r="B81" s="71">
        <f t="shared" si="3"/>
        <v>4108830</v>
      </c>
      <c r="C81" s="71" t="s">
        <v>34</v>
      </c>
      <c r="D81" s="71">
        <v>86</v>
      </c>
      <c r="E81" s="71" t="s">
        <v>1949</v>
      </c>
      <c r="F81" s="71">
        <v>776</v>
      </c>
      <c r="G81" s="71">
        <v>365</v>
      </c>
      <c r="H81" s="72">
        <v>0.47039999999999998</v>
      </c>
      <c r="I81" s="73">
        <f t="shared" si="4"/>
        <v>30</v>
      </c>
      <c r="J81" s="73">
        <f t="shared" si="5"/>
        <v>8</v>
      </c>
      <c r="K81" s="22"/>
    </row>
    <row r="82" spans="1:11" x14ac:dyDescent="0.35">
      <c r="A82" s="71">
        <v>1924</v>
      </c>
      <c r="B82" s="71">
        <f t="shared" si="3"/>
        <v>4108830</v>
      </c>
      <c r="C82" s="71" t="s">
        <v>34</v>
      </c>
      <c r="D82" s="71">
        <v>4369</v>
      </c>
      <c r="E82" s="71" t="s">
        <v>1028</v>
      </c>
      <c r="F82" s="71">
        <v>305</v>
      </c>
      <c r="G82" s="71">
        <v>143</v>
      </c>
      <c r="H82" s="72">
        <v>0.46889999999999998</v>
      </c>
      <c r="I82" s="73">
        <f t="shared" si="4"/>
        <v>30</v>
      </c>
      <c r="J82" s="73">
        <f t="shared" si="5"/>
        <v>8</v>
      </c>
      <c r="K82" s="22"/>
    </row>
    <row r="83" spans="1:11" x14ac:dyDescent="0.35">
      <c r="A83" s="71">
        <v>1924</v>
      </c>
      <c r="B83" s="71">
        <f t="shared" si="3"/>
        <v>4108830</v>
      </c>
      <c r="C83" s="71" t="s">
        <v>34</v>
      </c>
      <c r="D83" s="71">
        <v>65</v>
      </c>
      <c r="E83" s="71" t="s">
        <v>1950</v>
      </c>
      <c r="F83" s="71">
        <v>407</v>
      </c>
      <c r="G83" s="71">
        <v>187</v>
      </c>
      <c r="H83" s="72">
        <v>0.45950000000000002</v>
      </c>
      <c r="I83" s="73">
        <f t="shared" si="4"/>
        <v>30</v>
      </c>
      <c r="J83" s="73">
        <f t="shared" si="5"/>
        <v>8</v>
      </c>
      <c r="K83" s="22"/>
    </row>
    <row r="84" spans="1:11" x14ac:dyDescent="0.35">
      <c r="A84" s="71">
        <v>1924</v>
      </c>
      <c r="B84" s="71">
        <f t="shared" si="3"/>
        <v>4108830</v>
      </c>
      <c r="C84" s="71" t="s">
        <v>34</v>
      </c>
      <c r="D84" s="71">
        <v>4005</v>
      </c>
      <c r="E84" s="71" t="s">
        <v>1951</v>
      </c>
      <c r="F84" s="71">
        <v>463</v>
      </c>
      <c r="G84" s="71">
        <v>204</v>
      </c>
      <c r="H84" s="72">
        <v>0.44059999999999999</v>
      </c>
      <c r="I84" s="73">
        <f t="shared" si="4"/>
        <v>30</v>
      </c>
      <c r="J84" s="73">
        <f t="shared" si="5"/>
        <v>8</v>
      </c>
      <c r="K84" s="22"/>
    </row>
    <row r="85" spans="1:11" x14ac:dyDescent="0.35">
      <c r="A85" s="71">
        <v>1924</v>
      </c>
      <c r="B85" s="71">
        <f t="shared" si="3"/>
        <v>4108830</v>
      </c>
      <c r="C85" s="71" t="s">
        <v>34</v>
      </c>
      <c r="D85" s="71">
        <v>4762</v>
      </c>
      <c r="E85" s="71" t="s">
        <v>1952</v>
      </c>
      <c r="F85" s="71">
        <v>430</v>
      </c>
      <c r="G85" s="71">
        <v>189</v>
      </c>
      <c r="H85" s="72">
        <v>0.4395</v>
      </c>
      <c r="I85" s="73">
        <f t="shared" si="4"/>
        <v>30</v>
      </c>
      <c r="J85" s="73">
        <f t="shared" si="5"/>
        <v>8</v>
      </c>
      <c r="K85" s="22"/>
    </row>
    <row r="86" spans="1:11" x14ac:dyDescent="0.35">
      <c r="A86" s="71">
        <v>1924</v>
      </c>
      <c r="B86" s="71">
        <f t="shared" si="3"/>
        <v>4108830</v>
      </c>
      <c r="C86" s="71" t="s">
        <v>34</v>
      </c>
      <c r="D86" s="71">
        <v>87</v>
      </c>
      <c r="E86" s="71" t="s">
        <v>1953</v>
      </c>
      <c r="F86" s="74">
        <v>1172</v>
      </c>
      <c r="G86" s="71">
        <v>457</v>
      </c>
      <c r="H86" s="72">
        <v>0.38990000000000002</v>
      </c>
      <c r="I86" s="73">
        <f t="shared" si="4"/>
        <v>30</v>
      </c>
      <c r="J86" s="73">
        <f t="shared" si="5"/>
        <v>8</v>
      </c>
      <c r="K86" s="22"/>
    </row>
    <row r="87" spans="1:11" x14ac:dyDescent="0.35">
      <c r="A87" s="71">
        <v>1924</v>
      </c>
      <c r="B87" s="71">
        <f t="shared" si="3"/>
        <v>4108830</v>
      </c>
      <c r="C87" s="71" t="s">
        <v>34</v>
      </c>
      <c r="D87" s="71">
        <v>4767</v>
      </c>
      <c r="E87" s="71" t="s">
        <v>1954</v>
      </c>
      <c r="F87" s="71">
        <v>931</v>
      </c>
      <c r="G87" s="71">
        <v>307</v>
      </c>
      <c r="H87" s="72">
        <v>0.32979999999999998</v>
      </c>
      <c r="I87" s="73">
        <f t="shared" si="4"/>
        <v>30</v>
      </c>
      <c r="J87" s="73">
        <f t="shared" si="5"/>
        <v>8</v>
      </c>
      <c r="K87" s="22"/>
    </row>
    <row r="88" spans="1:11" x14ac:dyDescent="0.35">
      <c r="A88" s="71">
        <v>1924</v>
      </c>
      <c r="B88" s="71">
        <f t="shared" si="3"/>
        <v>4108830</v>
      </c>
      <c r="C88" s="71" t="s">
        <v>34</v>
      </c>
      <c r="D88" s="71">
        <v>4226</v>
      </c>
      <c r="E88" s="71" t="s">
        <v>1022</v>
      </c>
      <c r="F88" s="71">
        <v>296</v>
      </c>
      <c r="G88" s="71">
        <v>95</v>
      </c>
      <c r="H88" s="72">
        <v>0.32090000000000002</v>
      </c>
      <c r="I88" s="73">
        <f t="shared" si="4"/>
        <v>30</v>
      </c>
      <c r="J88" s="73">
        <f t="shared" si="5"/>
        <v>8</v>
      </c>
      <c r="K88" s="22"/>
    </row>
    <row r="89" spans="1:11" x14ac:dyDescent="0.35">
      <c r="A89" s="71">
        <v>1924</v>
      </c>
      <c r="B89" s="71">
        <f t="shared" si="3"/>
        <v>4108830</v>
      </c>
      <c r="C89" s="71" t="s">
        <v>34</v>
      </c>
      <c r="D89" s="71">
        <v>4714</v>
      </c>
      <c r="E89" s="71" t="s">
        <v>1955</v>
      </c>
      <c r="F89" s="71">
        <v>560</v>
      </c>
      <c r="G89" s="71">
        <v>174</v>
      </c>
      <c r="H89" s="72">
        <v>0.31069999999999998</v>
      </c>
      <c r="I89" s="73">
        <f t="shared" si="4"/>
        <v>30</v>
      </c>
      <c r="J89" s="73">
        <f t="shared" si="5"/>
        <v>8</v>
      </c>
      <c r="K89" s="22"/>
    </row>
    <row r="90" spans="1:11" x14ac:dyDescent="0.35">
      <c r="A90" s="71">
        <v>1924</v>
      </c>
      <c r="B90" s="71">
        <f t="shared" si="3"/>
        <v>4108830</v>
      </c>
      <c r="C90" s="71" t="s">
        <v>34</v>
      </c>
      <c r="D90" s="71">
        <v>79</v>
      </c>
      <c r="E90" s="71" t="s">
        <v>1956</v>
      </c>
      <c r="F90" s="71">
        <v>425</v>
      </c>
      <c r="G90" s="71">
        <v>128</v>
      </c>
      <c r="H90" s="72">
        <v>0.30120000000000002</v>
      </c>
      <c r="I90" s="73">
        <f t="shared" si="4"/>
        <v>30</v>
      </c>
      <c r="J90" s="73">
        <f t="shared" si="5"/>
        <v>8</v>
      </c>
      <c r="K90" s="22"/>
    </row>
    <row r="91" spans="1:11" x14ac:dyDescent="0.35">
      <c r="A91" s="71">
        <v>1924</v>
      </c>
      <c r="B91" s="71">
        <f t="shared" si="3"/>
        <v>4108830</v>
      </c>
      <c r="C91" s="71" t="s">
        <v>34</v>
      </c>
      <c r="D91" s="71">
        <v>78</v>
      </c>
      <c r="E91" s="71" t="s">
        <v>1957</v>
      </c>
      <c r="F91" s="71">
        <v>552</v>
      </c>
      <c r="G91" s="71">
        <v>166</v>
      </c>
      <c r="H91" s="72">
        <v>0.30070000000000002</v>
      </c>
      <c r="I91" s="73">
        <f t="shared" si="4"/>
        <v>30</v>
      </c>
      <c r="J91" s="73">
        <f t="shared" si="5"/>
        <v>8</v>
      </c>
      <c r="K91" s="22"/>
    </row>
    <row r="92" spans="1:11" x14ac:dyDescent="0.35">
      <c r="A92" s="71">
        <v>1924</v>
      </c>
      <c r="B92" s="71">
        <f t="shared" si="3"/>
        <v>4108830</v>
      </c>
      <c r="C92" s="71" t="s">
        <v>34</v>
      </c>
      <c r="D92" s="71">
        <v>4766</v>
      </c>
      <c r="E92" s="71" t="s">
        <v>1958</v>
      </c>
      <c r="F92" s="71">
        <v>549</v>
      </c>
      <c r="G92" s="71">
        <v>132</v>
      </c>
      <c r="H92" s="72">
        <v>0.2404</v>
      </c>
      <c r="I92" s="73">
        <f t="shared" si="4"/>
        <v>30</v>
      </c>
      <c r="J92" s="73">
        <f t="shared" si="5"/>
        <v>8</v>
      </c>
      <c r="K92" s="22"/>
    </row>
    <row r="93" spans="1:11" x14ac:dyDescent="0.35">
      <c r="A93" s="71">
        <v>1924</v>
      </c>
      <c r="B93" s="71">
        <f t="shared" si="3"/>
        <v>4108830</v>
      </c>
      <c r="C93" s="71" t="s">
        <v>34</v>
      </c>
      <c r="D93" s="71">
        <v>4223</v>
      </c>
      <c r="E93" s="71" t="s">
        <v>1023</v>
      </c>
      <c r="F93" s="71">
        <v>460</v>
      </c>
      <c r="G93" s="71">
        <v>106</v>
      </c>
      <c r="H93" s="72">
        <v>0.23039999999999999</v>
      </c>
      <c r="I93" s="73">
        <f t="shared" si="4"/>
        <v>30</v>
      </c>
      <c r="J93" s="73">
        <f t="shared" si="5"/>
        <v>8</v>
      </c>
      <c r="K93" s="22"/>
    </row>
    <row r="94" spans="1:11" x14ac:dyDescent="0.35">
      <c r="A94" s="71">
        <v>1924</v>
      </c>
      <c r="B94" s="71">
        <f t="shared" si="3"/>
        <v>4108830</v>
      </c>
      <c r="C94" s="71" t="s">
        <v>34</v>
      </c>
      <c r="D94" s="71">
        <v>1264</v>
      </c>
      <c r="E94" s="71" t="s">
        <v>1959</v>
      </c>
      <c r="F94" s="71">
        <v>383</v>
      </c>
      <c r="G94" s="71">
        <v>88</v>
      </c>
      <c r="H94" s="72">
        <v>0.2298</v>
      </c>
      <c r="I94" s="73">
        <f t="shared" si="4"/>
        <v>30</v>
      </c>
      <c r="J94" s="73">
        <f t="shared" si="5"/>
        <v>8</v>
      </c>
      <c r="K94" s="22"/>
    </row>
    <row r="95" spans="1:11" x14ac:dyDescent="0.35">
      <c r="A95" s="71">
        <v>1924</v>
      </c>
      <c r="B95" s="71">
        <f t="shared" si="3"/>
        <v>4108830</v>
      </c>
      <c r="C95" s="71" t="s">
        <v>34</v>
      </c>
      <c r="D95" s="71">
        <v>85</v>
      </c>
      <c r="E95" s="71" t="s">
        <v>1960</v>
      </c>
      <c r="F95" s="74">
        <v>2617</v>
      </c>
      <c r="G95" s="71">
        <v>576</v>
      </c>
      <c r="H95" s="72">
        <v>0.22009999999999999</v>
      </c>
      <c r="I95" s="73">
        <f t="shared" si="4"/>
        <v>30</v>
      </c>
      <c r="J95" s="73">
        <f t="shared" si="5"/>
        <v>8</v>
      </c>
      <c r="K95" s="22"/>
    </row>
    <row r="96" spans="1:11" x14ac:dyDescent="0.35">
      <c r="A96" s="71">
        <v>1924</v>
      </c>
      <c r="B96" s="71">
        <f t="shared" si="3"/>
        <v>4108830</v>
      </c>
      <c r="C96" s="71" t="s">
        <v>34</v>
      </c>
      <c r="D96" s="71">
        <v>3198</v>
      </c>
      <c r="E96" s="71" t="s">
        <v>1961</v>
      </c>
      <c r="F96" s="71">
        <v>481</v>
      </c>
      <c r="G96" s="71">
        <v>96</v>
      </c>
      <c r="H96" s="72">
        <v>0.1996</v>
      </c>
      <c r="I96" s="73">
        <f t="shared" si="4"/>
        <v>30</v>
      </c>
      <c r="J96" s="73">
        <f t="shared" si="5"/>
        <v>8</v>
      </c>
      <c r="K96" s="22"/>
    </row>
    <row r="97" spans="1:11" x14ac:dyDescent="0.35">
      <c r="A97" s="71">
        <v>1924</v>
      </c>
      <c r="B97" s="71">
        <f t="shared" si="3"/>
        <v>4108830</v>
      </c>
      <c r="C97" s="71" t="s">
        <v>34</v>
      </c>
      <c r="D97" s="71">
        <v>4715</v>
      </c>
      <c r="E97" s="71" t="s">
        <v>1962</v>
      </c>
      <c r="F97" s="74">
        <v>1137</v>
      </c>
      <c r="G97" s="71">
        <v>216</v>
      </c>
      <c r="H97" s="72">
        <v>0.19</v>
      </c>
      <c r="I97" s="73">
        <f t="shared" si="4"/>
        <v>30</v>
      </c>
      <c r="J97" s="73">
        <f t="shared" si="5"/>
        <v>8</v>
      </c>
      <c r="K97" s="22"/>
    </row>
    <row r="98" spans="1:11" ht="29" x14ac:dyDescent="0.35">
      <c r="A98" s="71">
        <v>1924</v>
      </c>
      <c r="B98" s="71">
        <f t="shared" si="3"/>
        <v>4108830</v>
      </c>
      <c r="C98" s="71" t="s">
        <v>34</v>
      </c>
      <c r="D98" s="71">
        <v>5451</v>
      </c>
      <c r="E98" s="71" t="s">
        <v>1018</v>
      </c>
      <c r="F98" s="71">
        <v>383</v>
      </c>
      <c r="G98" s="71">
        <v>69</v>
      </c>
      <c r="H98" s="72">
        <v>0.1802</v>
      </c>
      <c r="I98" s="73">
        <f t="shared" si="4"/>
        <v>30</v>
      </c>
      <c r="J98" s="73">
        <f t="shared" si="5"/>
        <v>8</v>
      </c>
      <c r="K98" s="22"/>
    </row>
    <row r="99" spans="1:11" x14ac:dyDescent="0.35">
      <c r="A99" s="71">
        <v>1924</v>
      </c>
      <c r="B99" s="71">
        <f t="shared" si="3"/>
        <v>4108830</v>
      </c>
      <c r="C99" s="71" t="s">
        <v>34</v>
      </c>
      <c r="D99" s="71">
        <v>4713</v>
      </c>
      <c r="E99" s="71" t="s">
        <v>1963</v>
      </c>
      <c r="F99" s="71">
        <v>370</v>
      </c>
      <c r="G99" s="71">
        <v>59</v>
      </c>
      <c r="H99" s="72">
        <v>0.1595</v>
      </c>
      <c r="I99" s="73">
        <f t="shared" si="4"/>
        <v>30</v>
      </c>
      <c r="J99" s="73">
        <f t="shared" si="5"/>
        <v>8</v>
      </c>
      <c r="K99" s="22"/>
    </row>
    <row r="100" spans="1:11" ht="29" x14ac:dyDescent="0.35">
      <c r="A100" s="71">
        <v>1924</v>
      </c>
      <c r="B100" s="71">
        <f t="shared" si="3"/>
        <v>4108830</v>
      </c>
      <c r="C100" s="71" t="s">
        <v>34</v>
      </c>
      <c r="D100" s="71">
        <v>4475</v>
      </c>
      <c r="E100" s="71" t="s">
        <v>1020</v>
      </c>
      <c r="F100" s="71">
        <v>220</v>
      </c>
      <c r="G100" s="71">
        <v>29</v>
      </c>
      <c r="H100" s="72">
        <v>0.1318</v>
      </c>
      <c r="I100" s="73">
        <f t="shared" si="4"/>
        <v>30</v>
      </c>
      <c r="J100" s="73">
        <f t="shared" si="5"/>
        <v>8</v>
      </c>
      <c r="K100" s="22"/>
    </row>
    <row r="101" spans="1:11" x14ac:dyDescent="0.35">
      <c r="A101" s="71">
        <v>1924</v>
      </c>
      <c r="B101" s="71">
        <f t="shared" si="3"/>
        <v>4108830</v>
      </c>
      <c r="C101" s="71" t="s">
        <v>34</v>
      </c>
      <c r="D101" s="71">
        <v>2733</v>
      </c>
      <c r="E101" s="71" t="s">
        <v>1040</v>
      </c>
      <c r="F101" s="71">
        <v>158</v>
      </c>
      <c r="G101" s="71">
        <v>17</v>
      </c>
      <c r="H101" s="72">
        <v>0.1076</v>
      </c>
      <c r="I101" s="73">
        <f t="shared" si="4"/>
        <v>30</v>
      </c>
      <c r="J101" s="73">
        <f t="shared" si="5"/>
        <v>8</v>
      </c>
      <c r="K101" s="22"/>
    </row>
    <row r="102" spans="1:11" x14ac:dyDescent="0.35">
      <c r="A102" s="71">
        <v>1924</v>
      </c>
      <c r="B102" s="71">
        <f t="shared" si="3"/>
        <v>4108830</v>
      </c>
      <c r="C102" s="71" t="s">
        <v>34</v>
      </c>
      <c r="D102" s="71">
        <v>4763</v>
      </c>
      <c r="E102" s="71" t="s">
        <v>1964</v>
      </c>
      <c r="F102" s="71">
        <v>469</v>
      </c>
      <c r="G102" s="71">
        <v>47</v>
      </c>
      <c r="H102" s="72">
        <v>0.1002</v>
      </c>
      <c r="I102" s="73">
        <f t="shared" si="4"/>
        <v>30</v>
      </c>
      <c r="J102" s="73">
        <f t="shared" si="5"/>
        <v>8</v>
      </c>
      <c r="K102" s="22"/>
    </row>
    <row r="103" spans="1:11" x14ac:dyDescent="0.35">
      <c r="A103" s="71">
        <v>1925</v>
      </c>
      <c r="B103" s="71">
        <f t="shared" si="3"/>
        <v>4108310</v>
      </c>
      <c r="C103" s="71" t="s">
        <v>101</v>
      </c>
      <c r="D103" s="71">
        <v>94</v>
      </c>
      <c r="E103" s="71" t="s">
        <v>1965</v>
      </c>
      <c r="F103" s="71">
        <v>437</v>
      </c>
      <c r="G103" s="71">
        <v>250</v>
      </c>
      <c r="H103" s="72">
        <v>0.57210000000000005</v>
      </c>
      <c r="I103" s="73">
        <f t="shared" si="4"/>
        <v>8</v>
      </c>
      <c r="J103" s="73">
        <f t="shared" si="5"/>
        <v>2</v>
      </c>
      <c r="K103" s="22" t="s">
        <v>1889</v>
      </c>
    </row>
    <row r="104" spans="1:11" x14ac:dyDescent="0.35">
      <c r="A104" s="71">
        <v>1925</v>
      </c>
      <c r="B104" s="71">
        <f t="shared" si="3"/>
        <v>4108310</v>
      </c>
      <c r="C104" s="71" t="s">
        <v>101</v>
      </c>
      <c r="D104" s="71">
        <v>95</v>
      </c>
      <c r="E104" s="71" t="s">
        <v>1966</v>
      </c>
      <c r="F104" s="71">
        <v>547</v>
      </c>
      <c r="G104" s="71">
        <v>224</v>
      </c>
      <c r="H104" s="72">
        <v>0.40949999999999998</v>
      </c>
      <c r="I104" s="73">
        <f t="shared" si="4"/>
        <v>8</v>
      </c>
      <c r="J104" s="73">
        <f t="shared" si="5"/>
        <v>2</v>
      </c>
      <c r="K104" s="22" t="s">
        <v>1889</v>
      </c>
    </row>
    <row r="105" spans="1:11" x14ac:dyDescent="0.35">
      <c r="A105" s="71">
        <v>1925</v>
      </c>
      <c r="B105" s="71">
        <f t="shared" si="3"/>
        <v>4108310</v>
      </c>
      <c r="C105" s="71" t="s">
        <v>101</v>
      </c>
      <c r="D105" s="71">
        <v>128</v>
      </c>
      <c r="E105" s="71" t="s">
        <v>1967</v>
      </c>
      <c r="F105" s="71">
        <v>266</v>
      </c>
      <c r="G105" s="71">
        <v>87</v>
      </c>
      <c r="H105" s="72">
        <v>0.3271</v>
      </c>
      <c r="I105" s="73">
        <f t="shared" si="4"/>
        <v>8</v>
      </c>
      <c r="J105" s="73">
        <f t="shared" si="5"/>
        <v>2</v>
      </c>
      <c r="K105" s="22"/>
    </row>
    <row r="106" spans="1:11" x14ac:dyDescent="0.35">
      <c r="A106" s="71">
        <v>1925</v>
      </c>
      <c r="B106" s="71">
        <f t="shared" si="3"/>
        <v>4108310</v>
      </c>
      <c r="C106" s="71" t="s">
        <v>101</v>
      </c>
      <c r="D106" s="71">
        <v>142</v>
      </c>
      <c r="E106" s="71" t="s">
        <v>1968</v>
      </c>
      <c r="F106" s="71">
        <v>711</v>
      </c>
      <c r="G106" s="71">
        <v>230</v>
      </c>
      <c r="H106" s="72">
        <v>0.32350000000000001</v>
      </c>
      <c r="I106" s="73">
        <f t="shared" si="4"/>
        <v>8</v>
      </c>
      <c r="J106" s="73">
        <f t="shared" si="5"/>
        <v>2</v>
      </c>
      <c r="K106" s="22"/>
    </row>
    <row r="107" spans="1:11" x14ac:dyDescent="0.35">
      <c r="A107" s="71">
        <v>1925</v>
      </c>
      <c r="B107" s="71">
        <f t="shared" si="3"/>
        <v>4108310</v>
      </c>
      <c r="C107" s="71" t="s">
        <v>101</v>
      </c>
      <c r="D107" s="71">
        <v>93</v>
      </c>
      <c r="E107" s="71" t="s">
        <v>1969</v>
      </c>
      <c r="F107" s="71">
        <v>189</v>
      </c>
      <c r="G107" s="71">
        <v>55</v>
      </c>
      <c r="H107" s="72">
        <v>0.29099999999999998</v>
      </c>
      <c r="I107" s="73">
        <f t="shared" si="4"/>
        <v>8</v>
      </c>
      <c r="J107" s="73">
        <f t="shared" si="5"/>
        <v>2</v>
      </c>
      <c r="K107" s="22"/>
    </row>
    <row r="108" spans="1:11" x14ac:dyDescent="0.35">
      <c r="A108" s="71">
        <v>1925</v>
      </c>
      <c r="B108" s="71">
        <f t="shared" si="3"/>
        <v>4108310</v>
      </c>
      <c r="C108" s="71" t="s">
        <v>101</v>
      </c>
      <c r="D108" s="71">
        <v>121</v>
      </c>
      <c r="E108" s="71" t="s">
        <v>1970</v>
      </c>
      <c r="F108" s="71">
        <v>318</v>
      </c>
      <c r="G108" s="71">
        <v>91</v>
      </c>
      <c r="H108" s="72">
        <v>0.28620000000000001</v>
      </c>
      <c r="I108" s="73">
        <f t="shared" si="4"/>
        <v>8</v>
      </c>
      <c r="J108" s="73">
        <f t="shared" si="5"/>
        <v>2</v>
      </c>
      <c r="K108" s="22"/>
    </row>
    <row r="109" spans="1:11" x14ac:dyDescent="0.35">
      <c r="A109" s="71">
        <v>1925</v>
      </c>
      <c r="B109" s="71">
        <f t="shared" si="3"/>
        <v>4108310</v>
      </c>
      <c r="C109" s="71" t="s">
        <v>101</v>
      </c>
      <c r="D109" s="71">
        <v>4818</v>
      </c>
      <c r="E109" s="71" t="s">
        <v>969</v>
      </c>
      <c r="F109" s="71">
        <v>99</v>
      </c>
      <c r="G109" s="71">
        <v>14</v>
      </c>
      <c r="H109" s="72">
        <v>0.1414</v>
      </c>
      <c r="I109" s="73">
        <f t="shared" si="4"/>
        <v>8</v>
      </c>
      <c r="J109" s="73">
        <f t="shared" si="5"/>
        <v>2</v>
      </c>
      <c r="K109" s="22"/>
    </row>
    <row r="110" spans="1:11" x14ac:dyDescent="0.35">
      <c r="A110" s="71">
        <v>1925</v>
      </c>
      <c r="B110" s="71">
        <f t="shared" si="3"/>
        <v>4108310</v>
      </c>
      <c r="C110" s="71" t="s">
        <v>101</v>
      </c>
      <c r="D110" s="71">
        <v>4745</v>
      </c>
      <c r="E110" s="71" t="s">
        <v>966</v>
      </c>
      <c r="F110" s="71">
        <v>225</v>
      </c>
      <c r="G110" s="71">
        <v>30</v>
      </c>
      <c r="H110" s="72">
        <v>0.1333</v>
      </c>
      <c r="I110" s="73">
        <f t="shared" si="4"/>
        <v>8</v>
      </c>
      <c r="J110" s="73">
        <f t="shared" si="5"/>
        <v>2</v>
      </c>
      <c r="K110" s="22"/>
    </row>
    <row r="111" spans="1:11" x14ac:dyDescent="0.35">
      <c r="A111" s="71">
        <v>1926</v>
      </c>
      <c r="B111" s="71">
        <f t="shared" si="3"/>
        <v>4110890</v>
      </c>
      <c r="C111" s="71" t="s">
        <v>75</v>
      </c>
      <c r="D111" s="71">
        <v>100</v>
      </c>
      <c r="E111" s="71" t="s">
        <v>1971</v>
      </c>
      <c r="F111" s="71">
        <v>443</v>
      </c>
      <c r="G111" s="71">
        <v>254</v>
      </c>
      <c r="H111" s="72">
        <v>0.57340000000000002</v>
      </c>
      <c r="I111" s="73">
        <f t="shared" si="4"/>
        <v>10</v>
      </c>
      <c r="J111" s="73">
        <f t="shared" si="5"/>
        <v>3</v>
      </c>
      <c r="K111" s="22" t="s">
        <v>1889</v>
      </c>
    </row>
    <row r="112" spans="1:11" x14ac:dyDescent="0.35">
      <c r="A112" s="71">
        <v>1926</v>
      </c>
      <c r="B112" s="71">
        <f t="shared" si="3"/>
        <v>4110890</v>
      </c>
      <c r="C112" s="71" t="s">
        <v>75</v>
      </c>
      <c r="D112" s="71">
        <v>88</v>
      </c>
      <c r="E112" s="71" t="s">
        <v>1972</v>
      </c>
      <c r="F112" s="71">
        <v>209</v>
      </c>
      <c r="G112" s="71">
        <v>82</v>
      </c>
      <c r="H112" s="72">
        <v>0.39229999999999998</v>
      </c>
      <c r="I112" s="73">
        <f t="shared" si="4"/>
        <v>10</v>
      </c>
      <c r="J112" s="73">
        <f t="shared" si="5"/>
        <v>3</v>
      </c>
      <c r="K112" s="22" t="s">
        <v>1889</v>
      </c>
    </row>
    <row r="113" spans="1:11" x14ac:dyDescent="0.35">
      <c r="A113" s="71">
        <v>1926</v>
      </c>
      <c r="B113" s="71">
        <f t="shared" si="3"/>
        <v>4110890</v>
      </c>
      <c r="C113" s="71" t="s">
        <v>75</v>
      </c>
      <c r="D113" s="71">
        <v>96</v>
      </c>
      <c r="E113" s="71" t="s">
        <v>1973</v>
      </c>
      <c r="F113" s="71">
        <v>438</v>
      </c>
      <c r="G113" s="71">
        <v>170</v>
      </c>
      <c r="H113" s="72">
        <v>0.3881</v>
      </c>
      <c r="I113" s="73">
        <f t="shared" si="4"/>
        <v>10</v>
      </c>
      <c r="J113" s="73">
        <f t="shared" si="5"/>
        <v>3</v>
      </c>
      <c r="K113" s="22" t="s">
        <v>1889</v>
      </c>
    </row>
    <row r="114" spans="1:11" x14ac:dyDescent="0.35">
      <c r="A114" s="71">
        <v>1926</v>
      </c>
      <c r="B114" s="71">
        <f t="shared" si="3"/>
        <v>4110890</v>
      </c>
      <c r="C114" s="71" t="s">
        <v>75</v>
      </c>
      <c r="D114" s="71">
        <v>101</v>
      </c>
      <c r="E114" s="71" t="s">
        <v>1974</v>
      </c>
      <c r="F114" s="71">
        <v>463</v>
      </c>
      <c r="G114" s="71">
        <v>178</v>
      </c>
      <c r="H114" s="72">
        <v>0.38440000000000002</v>
      </c>
      <c r="I114" s="73">
        <f t="shared" si="4"/>
        <v>10</v>
      </c>
      <c r="J114" s="73">
        <f t="shared" si="5"/>
        <v>3</v>
      </c>
      <c r="K114" s="22"/>
    </row>
    <row r="115" spans="1:11" x14ac:dyDescent="0.35">
      <c r="A115" s="71">
        <v>1926</v>
      </c>
      <c r="B115" s="71">
        <f t="shared" si="3"/>
        <v>4110890</v>
      </c>
      <c r="C115" s="71" t="s">
        <v>75</v>
      </c>
      <c r="D115" s="71">
        <v>2392</v>
      </c>
      <c r="E115" s="71" t="s">
        <v>1975</v>
      </c>
      <c r="F115" s="71">
        <v>106</v>
      </c>
      <c r="G115" s="71">
        <v>40</v>
      </c>
      <c r="H115" s="72">
        <v>0.37740000000000001</v>
      </c>
      <c r="I115" s="73">
        <f t="shared" si="4"/>
        <v>10</v>
      </c>
      <c r="J115" s="73">
        <f t="shared" si="5"/>
        <v>3</v>
      </c>
      <c r="K115" s="22"/>
    </row>
    <row r="116" spans="1:11" x14ac:dyDescent="0.35">
      <c r="A116" s="71">
        <v>1926</v>
      </c>
      <c r="B116" s="71">
        <f t="shared" si="3"/>
        <v>4110890</v>
      </c>
      <c r="C116" s="71" t="s">
        <v>75</v>
      </c>
      <c r="D116" s="71">
        <v>102</v>
      </c>
      <c r="E116" s="71" t="s">
        <v>1976</v>
      </c>
      <c r="F116" s="71">
        <v>457</v>
      </c>
      <c r="G116" s="71">
        <v>154</v>
      </c>
      <c r="H116" s="72">
        <v>0.33700000000000002</v>
      </c>
      <c r="I116" s="73">
        <f t="shared" si="4"/>
        <v>10</v>
      </c>
      <c r="J116" s="73">
        <f t="shared" si="5"/>
        <v>3</v>
      </c>
      <c r="K116" s="22"/>
    </row>
    <row r="117" spans="1:11" x14ac:dyDescent="0.35">
      <c r="A117" s="71">
        <v>1926</v>
      </c>
      <c r="B117" s="71">
        <f t="shared" si="3"/>
        <v>4110890</v>
      </c>
      <c r="C117" s="71" t="s">
        <v>75</v>
      </c>
      <c r="D117" s="71">
        <v>97</v>
      </c>
      <c r="E117" s="71" t="s">
        <v>1977</v>
      </c>
      <c r="F117" s="71">
        <v>447</v>
      </c>
      <c r="G117" s="71">
        <v>139</v>
      </c>
      <c r="H117" s="72">
        <v>0.311</v>
      </c>
      <c r="I117" s="73">
        <f t="shared" si="4"/>
        <v>10</v>
      </c>
      <c r="J117" s="73">
        <f t="shared" si="5"/>
        <v>3</v>
      </c>
      <c r="K117" s="22"/>
    </row>
    <row r="118" spans="1:11" x14ac:dyDescent="0.35">
      <c r="A118" s="71">
        <v>1926</v>
      </c>
      <c r="B118" s="71">
        <f t="shared" si="3"/>
        <v>4110890</v>
      </c>
      <c r="C118" s="71" t="s">
        <v>75</v>
      </c>
      <c r="D118" s="71">
        <v>141</v>
      </c>
      <c r="E118" s="71" t="s">
        <v>1978</v>
      </c>
      <c r="F118" s="74">
        <v>1334</v>
      </c>
      <c r="G118" s="71">
        <v>393</v>
      </c>
      <c r="H118" s="72">
        <v>0.29459999999999997</v>
      </c>
      <c r="I118" s="73">
        <f t="shared" si="4"/>
        <v>10</v>
      </c>
      <c r="J118" s="73">
        <f t="shared" si="5"/>
        <v>3</v>
      </c>
      <c r="K118" s="22"/>
    </row>
    <row r="119" spans="1:11" x14ac:dyDescent="0.35">
      <c r="A119" s="71">
        <v>1926</v>
      </c>
      <c r="B119" s="71">
        <f t="shared" si="3"/>
        <v>4110890</v>
      </c>
      <c r="C119" s="71" t="s">
        <v>75</v>
      </c>
      <c r="D119" s="71">
        <v>99</v>
      </c>
      <c r="E119" s="71" t="s">
        <v>1979</v>
      </c>
      <c r="F119" s="71">
        <v>385</v>
      </c>
      <c r="G119" s="71">
        <v>98</v>
      </c>
      <c r="H119" s="72">
        <v>0.2545</v>
      </c>
      <c r="I119" s="73">
        <f t="shared" si="4"/>
        <v>10</v>
      </c>
      <c r="J119" s="73">
        <f t="shared" si="5"/>
        <v>3</v>
      </c>
      <c r="K119" s="22"/>
    </row>
    <row r="120" spans="1:11" x14ac:dyDescent="0.35">
      <c r="A120" s="71">
        <v>1926</v>
      </c>
      <c r="B120" s="71">
        <f t="shared" si="3"/>
        <v>4110890</v>
      </c>
      <c r="C120" s="71" t="s">
        <v>75</v>
      </c>
      <c r="D120" s="71">
        <v>4820</v>
      </c>
      <c r="E120" s="71" t="s">
        <v>1980</v>
      </c>
      <c r="F120" s="71">
        <v>351</v>
      </c>
      <c r="G120" s="71">
        <v>69</v>
      </c>
      <c r="H120" s="72">
        <v>0.1966</v>
      </c>
      <c r="I120" s="73">
        <f t="shared" si="4"/>
        <v>10</v>
      </c>
      <c r="J120" s="73">
        <f t="shared" si="5"/>
        <v>3</v>
      </c>
      <c r="K120" s="22"/>
    </row>
    <row r="121" spans="1:11" x14ac:dyDescent="0.35">
      <c r="A121" s="71">
        <v>1927</v>
      </c>
      <c r="B121" s="71">
        <f t="shared" si="3"/>
        <v>4103270</v>
      </c>
      <c r="C121" s="71" t="s">
        <v>177</v>
      </c>
      <c r="D121" s="71">
        <v>103</v>
      </c>
      <c r="E121" s="71" t="s">
        <v>1981</v>
      </c>
      <c r="F121" s="71">
        <v>187</v>
      </c>
      <c r="G121" s="71">
        <v>78</v>
      </c>
      <c r="H121" s="72">
        <v>0.41710000000000003</v>
      </c>
      <c r="I121" s="73">
        <f t="shared" si="4"/>
        <v>3</v>
      </c>
      <c r="J121" s="73">
        <f t="shared" si="5"/>
        <v>1</v>
      </c>
      <c r="K121" s="22" t="s">
        <v>1889</v>
      </c>
    </row>
    <row r="122" spans="1:11" x14ac:dyDescent="0.35">
      <c r="A122" s="71">
        <v>1927</v>
      </c>
      <c r="B122" s="71">
        <f t="shared" si="3"/>
        <v>4103270</v>
      </c>
      <c r="C122" s="71" t="s">
        <v>177</v>
      </c>
      <c r="D122" s="71">
        <v>1248</v>
      </c>
      <c r="E122" s="71" t="s">
        <v>1982</v>
      </c>
      <c r="F122" s="71">
        <v>138</v>
      </c>
      <c r="G122" s="71">
        <v>40</v>
      </c>
      <c r="H122" s="72">
        <v>0.28989999999999999</v>
      </c>
      <c r="I122" s="73">
        <f t="shared" si="4"/>
        <v>3</v>
      </c>
      <c r="J122" s="73">
        <f t="shared" si="5"/>
        <v>1</v>
      </c>
      <c r="K122" s="22" t="s">
        <v>1889</v>
      </c>
    </row>
    <row r="123" spans="1:11" x14ac:dyDescent="0.35">
      <c r="A123" s="71">
        <v>1927</v>
      </c>
      <c r="B123" s="71">
        <f t="shared" si="3"/>
        <v>4103270</v>
      </c>
      <c r="C123" s="71" t="s">
        <v>177</v>
      </c>
      <c r="D123" s="71">
        <v>104</v>
      </c>
      <c r="E123" s="71" t="s">
        <v>1983</v>
      </c>
      <c r="F123" s="71">
        <v>199</v>
      </c>
      <c r="G123" s="71">
        <v>55</v>
      </c>
      <c r="H123" s="72">
        <v>0.27639999999999998</v>
      </c>
      <c r="I123" s="73">
        <f t="shared" si="4"/>
        <v>3</v>
      </c>
      <c r="J123" s="73">
        <f t="shared" si="5"/>
        <v>1</v>
      </c>
      <c r="K123" s="22" t="s">
        <v>1889</v>
      </c>
    </row>
    <row r="124" spans="1:11" ht="29" x14ac:dyDescent="0.35">
      <c r="A124" s="71">
        <v>1928</v>
      </c>
      <c r="B124" s="71">
        <f t="shared" si="3"/>
        <v>4109330</v>
      </c>
      <c r="C124" s="71" t="s">
        <v>45</v>
      </c>
      <c r="D124" s="71">
        <v>2735</v>
      </c>
      <c r="E124" s="71" t="s">
        <v>1117</v>
      </c>
      <c r="F124" s="71">
        <v>181</v>
      </c>
      <c r="G124" s="71">
        <v>100</v>
      </c>
      <c r="H124" s="72">
        <v>0.55249999999999999</v>
      </c>
      <c r="I124" s="73">
        <f t="shared" si="4"/>
        <v>14</v>
      </c>
      <c r="J124" s="73">
        <f t="shared" si="5"/>
        <v>4</v>
      </c>
      <c r="K124" s="22" t="s">
        <v>1889</v>
      </c>
    </row>
    <row r="125" spans="1:11" x14ac:dyDescent="0.35">
      <c r="A125" s="71">
        <v>1928</v>
      </c>
      <c r="B125" s="71">
        <f t="shared" si="3"/>
        <v>4109330</v>
      </c>
      <c r="C125" s="71" t="s">
        <v>45</v>
      </c>
      <c r="D125" s="71">
        <v>106</v>
      </c>
      <c r="E125" s="71" t="s">
        <v>1984</v>
      </c>
      <c r="F125" s="71">
        <v>223</v>
      </c>
      <c r="G125" s="71">
        <v>113</v>
      </c>
      <c r="H125" s="72">
        <v>0.50670000000000004</v>
      </c>
      <c r="I125" s="73">
        <f t="shared" si="4"/>
        <v>14</v>
      </c>
      <c r="J125" s="73">
        <f t="shared" si="5"/>
        <v>4</v>
      </c>
      <c r="K125" s="22" t="s">
        <v>1889</v>
      </c>
    </row>
    <row r="126" spans="1:11" x14ac:dyDescent="0.35">
      <c r="A126" s="71">
        <v>1928</v>
      </c>
      <c r="B126" s="71">
        <f t="shared" si="3"/>
        <v>4109330</v>
      </c>
      <c r="C126" s="71" t="s">
        <v>45</v>
      </c>
      <c r="D126" s="71">
        <v>107</v>
      </c>
      <c r="E126" s="71" t="s">
        <v>1985</v>
      </c>
      <c r="F126" s="71">
        <v>555</v>
      </c>
      <c r="G126" s="71">
        <v>278</v>
      </c>
      <c r="H126" s="72">
        <v>0.50090000000000001</v>
      </c>
      <c r="I126" s="73">
        <f t="shared" si="4"/>
        <v>14</v>
      </c>
      <c r="J126" s="73">
        <f t="shared" si="5"/>
        <v>4</v>
      </c>
      <c r="K126" s="22" t="s">
        <v>1889</v>
      </c>
    </row>
    <row r="127" spans="1:11" x14ac:dyDescent="0.35">
      <c r="A127" s="71">
        <v>1928</v>
      </c>
      <c r="B127" s="71">
        <f t="shared" si="3"/>
        <v>4109330</v>
      </c>
      <c r="C127" s="71" t="s">
        <v>45</v>
      </c>
      <c r="D127" s="71">
        <v>110</v>
      </c>
      <c r="E127" s="71" t="s">
        <v>1986</v>
      </c>
      <c r="F127" s="71">
        <v>160</v>
      </c>
      <c r="G127" s="71">
        <v>68</v>
      </c>
      <c r="H127" s="72">
        <v>0.42499999999999999</v>
      </c>
      <c r="I127" s="73">
        <f t="shared" si="4"/>
        <v>14</v>
      </c>
      <c r="J127" s="73">
        <f t="shared" si="5"/>
        <v>4</v>
      </c>
      <c r="K127" s="22" t="s">
        <v>1889</v>
      </c>
    </row>
    <row r="128" spans="1:11" x14ac:dyDescent="0.35">
      <c r="A128" s="71">
        <v>1928</v>
      </c>
      <c r="B128" s="71">
        <f t="shared" si="3"/>
        <v>4109330</v>
      </c>
      <c r="C128" s="71" t="s">
        <v>45</v>
      </c>
      <c r="D128" s="71">
        <v>109</v>
      </c>
      <c r="E128" s="71" t="s">
        <v>1987</v>
      </c>
      <c r="F128" s="71">
        <v>537</v>
      </c>
      <c r="G128" s="71">
        <v>203</v>
      </c>
      <c r="H128" s="72">
        <v>0.378</v>
      </c>
      <c r="I128" s="73">
        <f t="shared" si="4"/>
        <v>14</v>
      </c>
      <c r="J128" s="73">
        <f t="shared" si="5"/>
        <v>4</v>
      </c>
      <c r="K128" s="22"/>
    </row>
    <row r="129" spans="1:11" x14ac:dyDescent="0.35">
      <c r="A129" s="71">
        <v>1928</v>
      </c>
      <c r="B129" s="71">
        <f t="shared" si="3"/>
        <v>4109330</v>
      </c>
      <c r="C129" s="71" t="s">
        <v>45</v>
      </c>
      <c r="D129" s="71">
        <v>115</v>
      </c>
      <c r="E129" s="71" t="s">
        <v>1988</v>
      </c>
      <c r="F129" s="71">
        <v>805</v>
      </c>
      <c r="G129" s="71">
        <v>289</v>
      </c>
      <c r="H129" s="72">
        <v>0.35899999999999999</v>
      </c>
      <c r="I129" s="73">
        <f t="shared" si="4"/>
        <v>14</v>
      </c>
      <c r="J129" s="73">
        <f t="shared" si="5"/>
        <v>4</v>
      </c>
      <c r="K129" s="22"/>
    </row>
    <row r="130" spans="1:11" x14ac:dyDescent="0.35">
      <c r="A130" s="71">
        <v>1928</v>
      </c>
      <c r="B130" s="71">
        <f t="shared" si="3"/>
        <v>4109330</v>
      </c>
      <c r="C130" s="71" t="s">
        <v>45</v>
      </c>
      <c r="D130" s="71">
        <v>116</v>
      </c>
      <c r="E130" s="71" t="s">
        <v>1989</v>
      </c>
      <c r="F130" s="71">
        <v>857</v>
      </c>
      <c r="G130" s="71">
        <v>295</v>
      </c>
      <c r="H130" s="72">
        <v>0.34420000000000001</v>
      </c>
      <c r="I130" s="73">
        <f t="shared" si="4"/>
        <v>14</v>
      </c>
      <c r="J130" s="73">
        <f t="shared" si="5"/>
        <v>4</v>
      </c>
      <c r="K130" s="22"/>
    </row>
    <row r="131" spans="1:11" x14ac:dyDescent="0.35">
      <c r="A131" s="71">
        <v>1928</v>
      </c>
      <c r="B131" s="71">
        <f t="shared" si="3"/>
        <v>4109330</v>
      </c>
      <c r="C131" s="71" t="s">
        <v>45</v>
      </c>
      <c r="D131" s="71">
        <v>139</v>
      </c>
      <c r="E131" s="71" t="s">
        <v>1990</v>
      </c>
      <c r="F131" s="71">
        <v>569</v>
      </c>
      <c r="G131" s="71">
        <v>183</v>
      </c>
      <c r="H131" s="72">
        <v>0.3216</v>
      </c>
      <c r="I131" s="73">
        <f t="shared" si="4"/>
        <v>14</v>
      </c>
      <c r="J131" s="73">
        <f t="shared" si="5"/>
        <v>4</v>
      </c>
      <c r="K131" s="22"/>
    </row>
    <row r="132" spans="1:11" x14ac:dyDescent="0.35">
      <c r="A132" s="71">
        <v>1928</v>
      </c>
      <c r="B132" s="71">
        <f t="shared" si="3"/>
        <v>4109330</v>
      </c>
      <c r="C132" s="71" t="s">
        <v>45</v>
      </c>
      <c r="D132" s="71">
        <v>118</v>
      </c>
      <c r="E132" s="71" t="s">
        <v>1991</v>
      </c>
      <c r="F132" s="74">
        <v>1946</v>
      </c>
      <c r="G132" s="71">
        <v>531</v>
      </c>
      <c r="H132" s="72">
        <v>0.27289999999999998</v>
      </c>
      <c r="I132" s="73">
        <f t="shared" si="4"/>
        <v>14</v>
      </c>
      <c r="J132" s="73">
        <f t="shared" si="5"/>
        <v>4</v>
      </c>
      <c r="K132" s="22"/>
    </row>
    <row r="133" spans="1:11" x14ac:dyDescent="0.35">
      <c r="A133" s="71">
        <v>1928</v>
      </c>
      <c r="B133" s="71">
        <f t="shared" si="3"/>
        <v>4109330</v>
      </c>
      <c r="C133" s="71" t="s">
        <v>45</v>
      </c>
      <c r="D133" s="71">
        <v>105</v>
      </c>
      <c r="E133" s="71" t="s">
        <v>1992</v>
      </c>
      <c r="F133" s="71">
        <v>558</v>
      </c>
      <c r="G133" s="71">
        <v>150</v>
      </c>
      <c r="H133" s="72">
        <v>0.26879999999999998</v>
      </c>
      <c r="I133" s="73">
        <f t="shared" si="4"/>
        <v>14</v>
      </c>
      <c r="J133" s="73">
        <f t="shared" si="5"/>
        <v>4</v>
      </c>
      <c r="K133" s="22"/>
    </row>
    <row r="134" spans="1:11" x14ac:dyDescent="0.35">
      <c r="A134" s="71">
        <v>1928</v>
      </c>
      <c r="B134" s="71">
        <f t="shared" si="3"/>
        <v>4109330</v>
      </c>
      <c r="C134" s="71" t="s">
        <v>45</v>
      </c>
      <c r="D134" s="71">
        <v>4585</v>
      </c>
      <c r="E134" s="71" t="s">
        <v>1106</v>
      </c>
      <c r="F134" s="71">
        <v>395</v>
      </c>
      <c r="G134" s="71">
        <v>103</v>
      </c>
      <c r="H134" s="72">
        <v>0.26079999999999998</v>
      </c>
      <c r="I134" s="73">
        <f t="shared" si="4"/>
        <v>14</v>
      </c>
      <c r="J134" s="73">
        <f t="shared" si="5"/>
        <v>4</v>
      </c>
      <c r="K134" s="22"/>
    </row>
    <row r="135" spans="1:11" ht="29" x14ac:dyDescent="0.35">
      <c r="A135" s="71">
        <v>1928</v>
      </c>
      <c r="B135" s="71">
        <f t="shared" si="3"/>
        <v>4109330</v>
      </c>
      <c r="C135" s="71" t="s">
        <v>45</v>
      </c>
      <c r="D135" s="71">
        <v>4802</v>
      </c>
      <c r="E135" s="71" t="s">
        <v>1109</v>
      </c>
      <c r="F135" s="71">
        <v>259</v>
      </c>
      <c r="G135" s="71">
        <v>63</v>
      </c>
      <c r="H135" s="72">
        <v>0.2432</v>
      </c>
      <c r="I135" s="73">
        <f t="shared" si="4"/>
        <v>14</v>
      </c>
      <c r="J135" s="73">
        <f t="shared" si="5"/>
        <v>4</v>
      </c>
      <c r="K135" s="22"/>
    </row>
    <row r="136" spans="1:11" x14ac:dyDescent="0.35">
      <c r="A136" s="71">
        <v>1928</v>
      </c>
      <c r="B136" s="71">
        <f t="shared" ref="B136:B199" si="6">IF(ISNA(VLOOKUP($A136,POVRT,7,FALSE)),0,VLOOKUP($A136,POVRT,7,FALSE))</f>
        <v>4109330</v>
      </c>
      <c r="C136" s="71" t="s">
        <v>45</v>
      </c>
      <c r="D136" s="71">
        <v>114</v>
      </c>
      <c r="E136" s="71" t="s">
        <v>1993</v>
      </c>
      <c r="F136" s="71">
        <v>657</v>
      </c>
      <c r="G136" s="71">
        <v>111</v>
      </c>
      <c r="H136" s="72">
        <v>0.16889999999999999</v>
      </c>
      <c r="I136" s="73">
        <f t="shared" ref="I136:I199" si="7">IF(ISNA(VLOOKUP($A136,Quar,3,FALSE)),0,VLOOKUP($A136,Quar,3,FALSE))</f>
        <v>14</v>
      </c>
      <c r="J136" s="73">
        <f t="shared" ref="J136:J199" si="8">IF(ISNA(VLOOKUP($A136,Quar,6,FALSE)),0,VLOOKUP($A136,Quar,6,FALSE))</f>
        <v>4</v>
      </c>
      <c r="K136" s="22"/>
    </row>
    <row r="137" spans="1:11" ht="29" x14ac:dyDescent="0.35">
      <c r="A137" s="71">
        <v>1928</v>
      </c>
      <c r="B137" s="71">
        <f t="shared" si="6"/>
        <v>4109330</v>
      </c>
      <c r="C137" s="71" t="s">
        <v>45</v>
      </c>
      <c r="D137" s="71">
        <v>4480</v>
      </c>
      <c r="E137" s="71" t="s">
        <v>1994</v>
      </c>
      <c r="F137" s="71">
        <v>337</v>
      </c>
      <c r="G137" s="71">
        <v>0</v>
      </c>
      <c r="H137" s="72">
        <v>0</v>
      </c>
      <c r="I137" s="73">
        <f t="shared" si="7"/>
        <v>14</v>
      </c>
      <c r="J137" s="73">
        <f t="shared" si="8"/>
        <v>4</v>
      </c>
      <c r="K137" s="22"/>
    </row>
    <row r="138" spans="1:11" x14ac:dyDescent="0.35">
      <c r="A138" s="71">
        <v>1929</v>
      </c>
      <c r="B138" s="71">
        <f t="shared" si="6"/>
        <v>4102640</v>
      </c>
      <c r="C138" s="71" t="s">
        <v>76</v>
      </c>
      <c r="D138" s="71">
        <v>1307</v>
      </c>
      <c r="E138" s="71" t="s">
        <v>1995</v>
      </c>
      <c r="F138" s="71">
        <v>420</v>
      </c>
      <c r="G138" s="71">
        <v>251</v>
      </c>
      <c r="H138" s="72">
        <v>0.59760000000000002</v>
      </c>
      <c r="I138" s="73">
        <f t="shared" si="7"/>
        <v>8</v>
      </c>
      <c r="J138" s="73">
        <f t="shared" si="8"/>
        <v>2</v>
      </c>
      <c r="K138" s="22" t="s">
        <v>1889</v>
      </c>
    </row>
    <row r="139" spans="1:11" x14ac:dyDescent="0.35">
      <c r="A139" s="71">
        <v>1929</v>
      </c>
      <c r="B139" s="71">
        <f t="shared" si="6"/>
        <v>4102640</v>
      </c>
      <c r="C139" s="71" t="s">
        <v>76</v>
      </c>
      <c r="D139" s="71">
        <v>122</v>
      </c>
      <c r="E139" s="71" t="s">
        <v>1996</v>
      </c>
      <c r="F139" s="71">
        <v>348</v>
      </c>
      <c r="G139" s="71">
        <v>155</v>
      </c>
      <c r="H139" s="72">
        <v>0.44540000000000002</v>
      </c>
      <c r="I139" s="73">
        <f t="shared" si="7"/>
        <v>8</v>
      </c>
      <c r="J139" s="73">
        <f t="shared" si="8"/>
        <v>2</v>
      </c>
      <c r="K139" s="22" t="s">
        <v>1889</v>
      </c>
    </row>
    <row r="140" spans="1:11" x14ac:dyDescent="0.35">
      <c r="A140" s="71">
        <v>1929</v>
      </c>
      <c r="B140" s="71">
        <f t="shared" si="6"/>
        <v>4102640</v>
      </c>
      <c r="C140" s="71" t="s">
        <v>76</v>
      </c>
      <c r="D140" s="71">
        <v>4435</v>
      </c>
      <c r="E140" s="71" t="s">
        <v>1997</v>
      </c>
      <c r="F140" s="71">
        <v>401</v>
      </c>
      <c r="G140" s="71">
        <v>173</v>
      </c>
      <c r="H140" s="72">
        <v>0.43140000000000001</v>
      </c>
      <c r="I140" s="73">
        <f t="shared" si="7"/>
        <v>8</v>
      </c>
      <c r="J140" s="73">
        <f t="shared" si="8"/>
        <v>2</v>
      </c>
      <c r="K140" s="22"/>
    </row>
    <row r="141" spans="1:11" x14ac:dyDescent="0.35">
      <c r="A141" s="71">
        <v>1929</v>
      </c>
      <c r="B141" s="71">
        <f t="shared" si="6"/>
        <v>4102640</v>
      </c>
      <c r="C141" s="71" t="s">
        <v>76</v>
      </c>
      <c r="D141" s="71">
        <v>92</v>
      </c>
      <c r="E141" s="71" t="s">
        <v>437</v>
      </c>
      <c r="F141" s="71">
        <v>471</v>
      </c>
      <c r="G141" s="71">
        <v>180</v>
      </c>
      <c r="H141" s="72">
        <v>0.38219999999999998</v>
      </c>
      <c r="I141" s="73">
        <f t="shared" si="7"/>
        <v>8</v>
      </c>
      <c r="J141" s="73">
        <f t="shared" si="8"/>
        <v>2</v>
      </c>
      <c r="K141" s="22"/>
    </row>
    <row r="142" spans="1:11" x14ac:dyDescent="0.35">
      <c r="A142" s="71">
        <v>1929</v>
      </c>
      <c r="B142" s="71">
        <f t="shared" si="6"/>
        <v>4102640</v>
      </c>
      <c r="C142" s="71" t="s">
        <v>76</v>
      </c>
      <c r="D142" s="71">
        <v>4434</v>
      </c>
      <c r="E142" s="71" t="s">
        <v>1998</v>
      </c>
      <c r="F142" s="71">
        <v>613</v>
      </c>
      <c r="G142" s="71">
        <v>233</v>
      </c>
      <c r="H142" s="72">
        <v>0.38009999999999999</v>
      </c>
      <c r="I142" s="73">
        <f t="shared" si="7"/>
        <v>8</v>
      </c>
      <c r="J142" s="73">
        <f t="shared" si="8"/>
        <v>2</v>
      </c>
      <c r="K142" s="22"/>
    </row>
    <row r="143" spans="1:11" x14ac:dyDescent="0.35">
      <c r="A143" s="71">
        <v>1929</v>
      </c>
      <c r="B143" s="71">
        <f t="shared" si="6"/>
        <v>4102640</v>
      </c>
      <c r="C143" s="71" t="s">
        <v>76</v>
      </c>
      <c r="D143" s="71">
        <v>140</v>
      </c>
      <c r="E143" s="71" t="s">
        <v>1999</v>
      </c>
      <c r="F143" s="74">
        <v>1397</v>
      </c>
      <c r="G143" s="71">
        <v>443</v>
      </c>
      <c r="H143" s="72">
        <v>0.31709999999999999</v>
      </c>
      <c r="I143" s="73">
        <f t="shared" si="7"/>
        <v>8</v>
      </c>
      <c r="J143" s="73">
        <f t="shared" si="8"/>
        <v>2</v>
      </c>
      <c r="K143" s="22"/>
    </row>
    <row r="144" spans="1:11" x14ac:dyDescent="0.35">
      <c r="A144" s="71">
        <v>1929</v>
      </c>
      <c r="B144" s="71">
        <f t="shared" si="6"/>
        <v>4102640</v>
      </c>
      <c r="C144" s="71" t="s">
        <v>76</v>
      </c>
      <c r="D144" s="71">
        <v>124</v>
      </c>
      <c r="E144" s="71" t="s">
        <v>2000</v>
      </c>
      <c r="F144" s="71">
        <v>455</v>
      </c>
      <c r="G144" s="71">
        <v>126</v>
      </c>
      <c r="H144" s="72">
        <v>0.27689999999999998</v>
      </c>
      <c r="I144" s="73">
        <f t="shared" si="7"/>
        <v>8</v>
      </c>
      <c r="J144" s="73">
        <f t="shared" si="8"/>
        <v>2</v>
      </c>
      <c r="K144" s="22"/>
    </row>
    <row r="145" spans="1:11" x14ac:dyDescent="0.35">
      <c r="A145" s="71">
        <v>1929</v>
      </c>
      <c r="B145" s="71">
        <f t="shared" si="6"/>
        <v>4102640</v>
      </c>
      <c r="C145" s="71" t="s">
        <v>76</v>
      </c>
      <c r="D145" s="71">
        <v>127</v>
      </c>
      <c r="E145" s="71" t="s">
        <v>440</v>
      </c>
      <c r="F145" s="71">
        <v>516</v>
      </c>
      <c r="G145" s="71">
        <v>138</v>
      </c>
      <c r="H145" s="72">
        <v>0.26740000000000003</v>
      </c>
      <c r="I145" s="73">
        <f t="shared" si="7"/>
        <v>8</v>
      </c>
      <c r="J145" s="73">
        <f t="shared" si="8"/>
        <v>2</v>
      </c>
      <c r="K145" s="22"/>
    </row>
    <row r="146" spans="1:11" x14ac:dyDescent="0.35">
      <c r="A146" s="71">
        <v>1930</v>
      </c>
      <c r="B146" s="71">
        <f t="shared" si="6"/>
        <v>4104700</v>
      </c>
      <c r="C146" s="71" t="s">
        <v>82</v>
      </c>
      <c r="D146" s="71">
        <v>132</v>
      </c>
      <c r="E146" s="71" t="s">
        <v>2001</v>
      </c>
      <c r="F146" s="71">
        <v>452</v>
      </c>
      <c r="G146" s="71">
        <v>233</v>
      </c>
      <c r="H146" s="72">
        <v>0.51549999999999996</v>
      </c>
      <c r="I146" s="73">
        <f t="shared" si="7"/>
        <v>5</v>
      </c>
      <c r="J146" s="73">
        <f t="shared" si="8"/>
        <v>2</v>
      </c>
      <c r="K146" s="22" t="s">
        <v>1889</v>
      </c>
    </row>
    <row r="147" spans="1:11" x14ac:dyDescent="0.35">
      <c r="A147" s="71">
        <v>1930</v>
      </c>
      <c r="B147" s="71">
        <f t="shared" si="6"/>
        <v>4104700</v>
      </c>
      <c r="C147" s="71" t="s">
        <v>82</v>
      </c>
      <c r="D147" s="71">
        <v>134</v>
      </c>
      <c r="E147" s="71" t="s">
        <v>2002</v>
      </c>
      <c r="F147" s="71">
        <v>437</v>
      </c>
      <c r="G147" s="71">
        <v>220</v>
      </c>
      <c r="H147" s="72">
        <v>0.50339999999999996</v>
      </c>
      <c r="I147" s="73">
        <f t="shared" si="7"/>
        <v>5</v>
      </c>
      <c r="J147" s="73">
        <f t="shared" si="8"/>
        <v>2</v>
      </c>
      <c r="K147" s="22" t="s">
        <v>1889</v>
      </c>
    </row>
    <row r="148" spans="1:11" x14ac:dyDescent="0.35">
      <c r="A148" s="71">
        <v>1930</v>
      </c>
      <c r="B148" s="71">
        <f t="shared" si="6"/>
        <v>4104700</v>
      </c>
      <c r="C148" s="71" t="s">
        <v>82</v>
      </c>
      <c r="D148" s="71">
        <v>135</v>
      </c>
      <c r="E148" s="71" t="s">
        <v>2003</v>
      </c>
      <c r="F148" s="71">
        <v>516</v>
      </c>
      <c r="G148" s="71">
        <v>256</v>
      </c>
      <c r="H148" s="72">
        <v>0.49609999999999999</v>
      </c>
      <c r="I148" s="73">
        <f t="shared" si="7"/>
        <v>5</v>
      </c>
      <c r="J148" s="73">
        <f t="shared" si="8"/>
        <v>2</v>
      </c>
      <c r="K148" s="22"/>
    </row>
    <row r="149" spans="1:11" x14ac:dyDescent="0.35">
      <c r="A149" s="71">
        <v>1930</v>
      </c>
      <c r="B149" s="71">
        <f t="shared" si="6"/>
        <v>4104700</v>
      </c>
      <c r="C149" s="71" t="s">
        <v>82</v>
      </c>
      <c r="D149" s="71">
        <v>131</v>
      </c>
      <c r="E149" s="71" t="s">
        <v>2004</v>
      </c>
      <c r="F149" s="71">
        <v>439</v>
      </c>
      <c r="G149" s="71">
        <v>193</v>
      </c>
      <c r="H149" s="72">
        <v>0.43959999999999999</v>
      </c>
      <c r="I149" s="73">
        <f t="shared" si="7"/>
        <v>5</v>
      </c>
      <c r="J149" s="73">
        <f t="shared" si="8"/>
        <v>2</v>
      </c>
      <c r="K149" s="22"/>
    </row>
    <row r="150" spans="1:11" x14ac:dyDescent="0.35">
      <c r="A150" s="71">
        <v>1930</v>
      </c>
      <c r="B150" s="71">
        <f t="shared" si="6"/>
        <v>4104700</v>
      </c>
      <c r="C150" s="71" t="s">
        <v>82</v>
      </c>
      <c r="D150" s="71">
        <v>4670</v>
      </c>
      <c r="E150" s="71" t="s">
        <v>606</v>
      </c>
      <c r="F150" s="74">
        <v>1451</v>
      </c>
      <c r="G150" s="71">
        <v>146</v>
      </c>
      <c r="H150" s="72">
        <v>0.10059999999999999</v>
      </c>
      <c r="I150" s="73">
        <f t="shared" si="7"/>
        <v>5</v>
      </c>
      <c r="J150" s="73">
        <f t="shared" si="8"/>
        <v>2</v>
      </c>
      <c r="K150" s="22"/>
    </row>
    <row r="151" spans="1:11" x14ac:dyDescent="0.35">
      <c r="A151" s="71">
        <v>1931</v>
      </c>
      <c r="B151" s="71">
        <f t="shared" si="6"/>
        <v>4105610</v>
      </c>
      <c r="C151" s="71" t="s">
        <v>117</v>
      </c>
      <c r="D151" s="71">
        <v>136</v>
      </c>
      <c r="E151" s="71" t="s">
        <v>2005</v>
      </c>
      <c r="F151" s="71">
        <v>610</v>
      </c>
      <c r="G151" s="71">
        <v>214</v>
      </c>
      <c r="H151" s="72">
        <v>0.3508</v>
      </c>
      <c r="I151" s="73">
        <f t="shared" si="7"/>
        <v>4</v>
      </c>
      <c r="J151" s="73">
        <f t="shared" si="8"/>
        <v>1</v>
      </c>
      <c r="K151" s="22" t="s">
        <v>1889</v>
      </c>
    </row>
    <row r="152" spans="1:11" ht="29" x14ac:dyDescent="0.35">
      <c r="A152" s="71">
        <v>1931</v>
      </c>
      <c r="B152" s="71">
        <f t="shared" si="6"/>
        <v>4105610</v>
      </c>
      <c r="C152" s="71" t="s">
        <v>117</v>
      </c>
      <c r="D152" s="71">
        <v>4719</v>
      </c>
      <c r="E152" s="71" t="s">
        <v>677</v>
      </c>
      <c r="F152" s="71">
        <v>121</v>
      </c>
      <c r="G152" s="71">
        <v>38</v>
      </c>
      <c r="H152" s="72">
        <v>0.314</v>
      </c>
      <c r="I152" s="73">
        <f t="shared" si="7"/>
        <v>4</v>
      </c>
      <c r="J152" s="73">
        <f t="shared" si="8"/>
        <v>1</v>
      </c>
      <c r="K152" s="22"/>
    </row>
    <row r="153" spans="1:11" x14ac:dyDescent="0.35">
      <c r="A153" s="71">
        <v>1931</v>
      </c>
      <c r="B153" s="71">
        <f t="shared" si="6"/>
        <v>4105610</v>
      </c>
      <c r="C153" s="71" t="s">
        <v>117</v>
      </c>
      <c r="D153" s="71">
        <v>137</v>
      </c>
      <c r="E153" s="71" t="s">
        <v>2006</v>
      </c>
      <c r="F153" s="71">
        <v>449</v>
      </c>
      <c r="G153" s="71">
        <v>120</v>
      </c>
      <c r="H153" s="72">
        <v>0.26729999999999998</v>
      </c>
      <c r="I153" s="73">
        <f t="shared" si="7"/>
        <v>4</v>
      </c>
      <c r="J153" s="73">
        <f t="shared" si="8"/>
        <v>1</v>
      </c>
      <c r="K153" s="22"/>
    </row>
    <row r="154" spans="1:11" x14ac:dyDescent="0.35">
      <c r="A154" s="71">
        <v>1931</v>
      </c>
      <c r="B154" s="71">
        <f t="shared" si="6"/>
        <v>4105610</v>
      </c>
      <c r="C154" s="71" t="s">
        <v>117</v>
      </c>
      <c r="D154" s="71">
        <v>138</v>
      </c>
      <c r="E154" s="71" t="s">
        <v>2007</v>
      </c>
      <c r="F154" s="71">
        <v>633</v>
      </c>
      <c r="G154" s="71">
        <v>162</v>
      </c>
      <c r="H154" s="72">
        <v>0.25590000000000002</v>
      </c>
      <c r="I154" s="73">
        <f t="shared" si="7"/>
        <v>4</v>
      </c>
      <c r="J154" s="73">
        <f t="shared" si="8"/>
        <v>1</v>
      </c>
      <c r="K154" s="22"/>
    </row>
    <row r="155" spans="1:11" x14ac:dyDescent="0.35">
      <c r="A155" s="71">
        <v>1933</v>
      </c>
      <c r="B155" s="71">
        <f t="shared" si="6"/>
        <v>4101620</v>
      </c>
      <c r="C155" s="71" t="s">
        <v>116</v>
      </c>
      <c r="D155" s="71">
        <v>144</v>
      </c>
      <c r="E155" s="71" t="s">
        <v>2008</v>
      </c>
      <c r="F155" s="71">
        <v>436</v>
      </c>
      <c r="G155" s="71">
        <v>208</v>
      </c>
      <c r="H155" s="72">
        <v>0.47710000000000002</v>
      </c>
      <c r="I155" s="73">
        <f t="shared" si="7"/>
        <v>4</v>
      </c>
      <c r="J155" s="73">
        <f t="shared" si="8"/>
        <v>1</v>
      </c>
      <c r="K155" s="22" t="s">
        <v>1889</v>
      </c>
    </row>
    <row r="156" spans="1:11" x14ac:dyDescent="0.35">
      <c r="A156" s="71">
        <v>1933</v>
      </c>
      <c r="B156" s="71">
        <f t="shared" si="6"/>
        <v>4101620</v>
      </c>
      <c r="C156" s="71" t="s">
        <v>116</v>
      </c>
      <c r="D156" s="71">
        <v>147</v>
      </c>
      <c r="E156" s="71" t="s">
        <v>2009</v>
      </c>
      <c r="F156" s="71">
        <v>428</v>
      </c>
      <c r="G156" s="71">
        <v>172</v>
      </c>
      <c r="H156" s="72">
        <v>0.40189999999999998</v>
      </c>
      <c r="I156" s="73">
        <f t="shared" si="7"/>
        <v>4</v>
      </c>
      <c r="J156" s="73">
        <f t="shared" si="8"/>
        <v>1</v>
      </c>
      <c r="K156" s="22"/>
    </row>
    <row r="157" spans="1:11" x14ac:dyDescent="0.35">
      <c r="A157" s="71">
        <v>1933</v>
      </c>
      <c r="B157" s="71">
        <f t="shared" si="6"/>
        <v>4101620</v>
      </c>
      <c r="C157" s="71" t="s">
        <v>116</v>
      </c>
      <c r="D157" s="71">
        <v>143</v>
      </c>
      <c r="E157" s="71" t="s">
        <v>2010</v>
      </c>
      <c r="F157" s="71">
        <v>358</v>
      </c>
      <c r="G157" s="71">
        <v>143</v>
      </c>
      <c r="H157" s="72">
        <v>0.39939999999999998</v>
      </c>
      <c r="I157" s="73">
        <f t="shared" si="7"/>
        <v>4</v>
      </c>
      <c r="J157" s="73">
        <f t="shared" si="8"/>
        <v>1</v>
      </c>
      <c r="K157" s="22"/>
    </row>
    <row r="158" spans="1:11" x14ac:dyDescent="0.35">
      <c r="A158" s="71">
        <v>1933</v>
      </c>
      <c r="B158" s="71">
        <f t="shared" si="6"/>
        <v>4101620</v>
      </c>
      <c r="C158" s="71" t="s">
        <v>116</v>
      </c>
      <c r="D158" s="71">
        <v>146</v>
      </c>
      <c r="E158" s="71" t="s">
        <v>2011</v>
      </c>
      <c r="F158" s="71">
        <v>563</v>
      </c>
      <c r="G158" s="71">
        <v>213</v>
      </c>
      <c r="H158" s="72">
        <v>0.37830000000000003</v>
      </c>
      <c r="I158" s="73">
        <f t="shared" si="7"/>
        <v>4</v>
      </c>
      <c r="J158" s="73">
        <f t="shared" si="8"/>
        <v>1</v>
      </c>
      <c r="K158" s="22"/>
    </row>
    <row r="159" spans="1:11" x14ac:dyDescent="0.35">
      <c r="A159" s="71">
        <v>1934</v>
      </c>
      <c r="B159" s="71">
        <f t="shared" si="6"/>
        <v>4106750</v>
      </c>
      <c r="C159" s="71" t="s">
        <v>234</v>
      </c>
      <c r="D159" s="71">
        <v>3352</v>
      </c>
      <c r="E159" s="71" t="s">
        <v>818</v>
      </c>
      <c r="F159" s="71">
        <v>132</v>
      </c>
      <c r="G159" s="71">
        <v>55</v>
      </c>
      <c r="H159" s="72">
        <v>0.41670000000000001</v>
      </c>
      <c r="I159" s="73">
        <f t="shared" si="7"/>
        <v>1</v>
      </c>
      <c r="J159" s="73">
        <f t="shared" si="8"/>
        <v>1</v>
      </c>
      <c r="K159" s="22" t="s">
        <v>1889</v>
      </c>
    </row>
    <row r="160" spans="1:11" x14ac:dyDescent="0.35">
      <c r="A160" s="71">
        <v>1935</v>
      </c>
      <c r="B160" s="71">
        <f t="shared" si="6"/>
        <v>4111100</v>
      </c>
      <c r="C160" s="71" t="s">
        <v>122</v>
      </c>
      <c r="D160" s="71">
        <v>152</v>
      </c>
      <c r="E160" s="71" t="s">
        <v>2012</v>
      </c>
      <c r="F160" s="71">
        <v>672</v>
      </c>
      <c r="G160" s="71">
        <v>276</v>
      </c>
      <c r="H160" s="72">
        <v>0.41070000000000001</v>
      </c>
      <c r="I160" s="73">
        <f t="shared" si="7"/>
        <v>4</v>
      </c>
      <c r="J160" s="73">
        <f t="shared" si="8"/>
        <v>1</v>
      </c>
      <c r="K160" s="22" t="s">
        <v>1889</v>
      </c>
    </row>
    <row r="161" spans="1:11" x14ac:dyDescent="0.35">
      <c r="A161" s="71">
        <v>1935</v>
      </c>
      <c r="B161" s="71">
        <f t="shared" si="6"/>
        <v>4111100</v>
      </c>
      <c r="C161" s="71" t="s">
        <v>122</v>
      </c>
      <c r="D161" s="71">
        <v>150</v>
      </c>
      <c r="E161" s="71" t="s">
        <v>2013</v>
      </c>
      <c r="F161" s="71">
        <v>372</v>
      </c>
      <c r="G161" s="71">
        <v>147</v>
      </c>
      <c r="H161" s="72">
        <v>0.3952</v>
      </c>
      <c r="I161" s="73">
        <f t="shared" si="7"/>
        <v>4</v>
      </c>
      <c r="J161" s="73">
        <f t="shared" si="8"/>
        <v>1</v>
      </c>
      <c r="K161" s="22"/>
    </row>
    <row r="162" spans="1:11" x14ac:dyDescent="0.35">
      <c r="A162" s="71">
        <v>1935</v>
      </c>
      <c r="B162" s="71">
        <f t="shared" si="6"/>
        <v>4111100</v>
      </c>
      <c r="C162" s="71" t="s">
        <v>122</v>
      </c>
      <c r="D162" s="71">
        <v>154</v>
      </c>
      <c r="E162" s="71" t="s">
        <v>2014</v>
      </c>
      <c r="F162" s="71">
        <v>483</v>
      </c>
      <c r="G162" s="71">
        <v>140</v>
      </c>
      <c r="H162" s="72">
        <v>0.28989999999999999</v>
      </c>
      <c r="I162" s="73">
        <f t="shared" si="7"/>
        <v>4</v>
      </c>
      <c r="J162" s="73">
        <f t="shared" si="8"/>
        <v>1</v>
      </c>
      <c r="K162" s="22"/>
    </row>
    <row r="163" spans="1:11" x14ac:dyDescent="0.35">
      <c r="A163" s="71">
        <v>1935</v>
      </c>
      <c r="B163" s="71">
        <f t="shared" si="6"/>
        <v>4111100</v>
      </c>
      <c r="C163" s="71" t="s">
        <v>122</v>
      </c>
      <c r="D163" s="71">
        <v>5385</v>
      </c>
      <c r="E163" s="71" t="s">
        <v>2015</v>
      </c>
      <c r="F163" s="71">
        <v>43</v>
      </c>
      <c r="G163" s="71">
        <v>0</v>
      </c>
      <c r="H163" s="72">
        <v>0</v>
      </c>
      <c r="I163" s="73">
        <f t="shared" si="7"/>
        <v>4</v>
      </c>
      <c r="J163" s="73">
        <f t="shared" si="8"/>
        <v>1</v>
      </c>
      <c r="K163" s="22"/>
    </row>
    <row r="164" spans="1:11" ht="29" x14ac:dyDescent="0.35">
      <c r="A164" s="71">
        <v>1936</v>
      </c>
      <c r="B164" s="71">
        <f t="shared" si="6"/>
        <v>4113080</v>
      </c>
      <c r="C164" s="71" t="s">
        <v>147</v>
      </c>
      <c r="D164" s="71">
        <v>156</v>
      </c>
      <c r="E164" s="71" t="s">
        <v>2016</v>
      </c>
      <c r="F164" s="71">
        <v>705</v>
      </c>
      <c r="G164" s="71">
        <v>380</v>
      </c>
      <c r="H164" s="72">
        <v>0.53900000000000003</v>
      </c>
      <c r="I164" s="73">
        <f t="shared" si="7"/>
        <v>2</v>
      </c>
      <c r="J164" s="73">
        <f t="shared" si="8"/>
        <v>1</v>
      </c>
      <c r="K164" s="22" t="s">
        <v>1889</v>
      </c>
    </row>
    <row r="165" spans="1:11" ht="29" x14ac:dyDescent="0.35">
      <c r="A165" s="71">
        <v>1936</v>
      </c>
      <c r="B165" s="71">
        <f t="shared" si="6"/>
        <v>4113080</v>
      </c>
      <c r="C165" s="71" t="s">
        <v>147</v>
      </c>
      <c r="D165" s="71">
        <v>157</v>
      </c>
      <c r="E165" s="71" t="s">
        <v>2017</v>
      </c>
      <c r="F165" s="71">
        <v>264</v>
      </c>
      <c r="G165" s="71">
        <v>141</v>
      </c>
      <c r="H165" s="72">
        <v>0.53410000000000002</v>
      </c>
      <c r="I165" s="73">
        <f t="shared" si="7"/>
        <v>2</v>
      </c>
      <c r="J165" s="73">
        <f t="shared" si="8"/>
        <v>1</v>
      </c>
      <c r="K165" s="22"/>
    </row>
    <row r="166" spans="1:11" x14ac:dyDescent="0.35">
      <c r="A166" s="71">
        <v>1944</v>
      </c>
      <c r="B166" s="71">
        <f t="shared" si="6"/>
        <v>4110980</v>
      </c>
      <c r="C166" s="71" t="s">
        <v>109</v>
      </c>
      <c r="D166" s="71">
        <v>159</v>
      </c>
      <c r="E166" s="71" t="s">
        <v>2018</v>
      </c>
      <c r="F166" s="71">
        <v>419</v>
      </c>
      <c r="G166" s="71">
        <v>133</v>
      </c>
      <c r="H166" s="72">
        <v>0.31740000000000002</v>
      </c>
      <c r="I166" s="73">
        <f t="shared" si="7"/>
        <v>7</v>
      </c>
      <c r="J166" s="73">
        <f t="shared" si="8"/>
        <v>2</v>
      </c>
      <c r="K166" s="22" t="s">
        <v>1889</v>
      </c>
    </row>
    <row r="167" spans="1:11" x14ac:dyDescent="0.35">
      <c r="A167" s="71">
        <v>1944</v>
      </c>
      <c r="B167" s="71">
        <f t="shared" si="6"/>
        <v>4110980</v>
      </c>
      <c r="C167" s="71" t="s">
        <v>109</v>
      </c>
      <c r="D167" s="71">
        <v>158</v>
      </c>
      <c r="E167" s="71" t="s">
        <v>2019</v>
      </c>
      <c r="F167" s="71">
        <v>305</v>
      </c>
      <c r="G167" s="71">
        <v>90</v>
      </c>
      <c r="H167" s="72">
        <v>0.29509999999999997</v>
      </c>
      <c r="I167" s="73">
        <f t="shared" si="7"/>
        <v>7</v>
      </c>
      <c r="J167" s="73">
        <f t="shared" si="8"/>
        <v>2</v>
      </c>
      <c r="K167" s="22" t="s">
        <v>1889</v>
      </c>
    </row>
    <row r="168" spans="1:11" x14ac:dyDescent="0.35">
      <c r="A168" s="71">
        <v>1944</v>
      </c>
      <c r="B168" s="71">
        <f t="shared" si="6"/>
        <v>4110980</v>
      </c>
      <c r="C168" s="71" t="s">
        <v>109</v>
      </c>
      <c r="D168" s="71">
        <v>160</v>
      </c>
      <c r="E168" s="71" t="s">
        <v>2020</v>
      </c>
      <c r="F168" s="71">
        <v>127</v>
      </c>
      <c r="G168" s="71">
        <v>36</v>
      </c>
      <c r="H168" s="72">
        <v>0.28349999999999997</v>
      </c>
      <c r="I168" s="73">
        <f t="shared" si="7"/>
        <v>7</v>
      </c>
      <c r="J168" s="73">
        <f t="shared" si="8"/>
        <v>2</v>
      </c>
      <c r="K168" s="22"/>
    </row>
    <row r="169" spans="1:11" x14ac:dyDescent="0.35">
      <c r="A169" s="71">
        <v>1944</v>
      </c>
      <c r="B169" s="71">
        <f t="shared" si="6"/>
        <v>4110980</v>
      </c>
      <c r="C169" s="71" t="s">
        <v>109</v>
      </c>
      <c r="D169" s="71">
        <v>161</v>
      </c>
      <c r="E169" s="71" t="s">
        <v>2021</v>
      </c>
      <c r="F169" s="71">
        <v>321</v>
      </c>
      <c r="G169" s="71">
        <v>85</v>
      </c>
      <c r="H169" s="72">
        <v>0.26479999999999998</v>
      </c>
      <c r="I169" s="73">
        <f t="shared" si="7"/>
        <v>7</v>
      </c>
      <c r="J169" s="73">
        <f t="shared" si="8"/>
        <v>2</v>
      </c>
      <c r="K169" s="22"/>
    </row>
    <row r="170" spans="1:11" x14ac:dyDescent="0.35">
      <c r="A170" s="71">
        <v>1944</v>
      </c>
      <c r="B170" s="71">
        <f t="shared" si="6"/>
        <v>4110980</v>
      </c>
      <c r="C170" s="71" t="s">
        <v>109</v>
      </c>
      <c r="D170" s="71">
        <v>162</v>
      </c>
      <c r="E170" s="71" t="s">
        <v>2022</v>
      </c>
      <c r="F170" s="71">
        <v>637</v>
      </c>
      <c r="G170" s="71">
        <v>161</v>
      </c>
      <c r="H170" s="72">
        <v>0.25269999999999998</v>
      </c>
      <c r="I170" s="73">
        <f t="shared" si="7"/>
        <v>7</v>
      </c>
      <c r="J170" s="73">
        <f t="shared" si="8"/>
        <v>2</v>
      </c>
      <c r="K170" s="22"/>
    </row>
    <row r="171" spans="1:11" x14ac:dyDescent="0.35">
      <c r="A171" s="71">
        <v>1944</v>
      </c>
      <c r="B171" s="71">
        <f t="shared" si="6"/>
        <v>4110980</v>
      </c>
      <c r="C171" s="71" t="s">
        <v>109</v>
      </c>
      <c r="D171" s="71">
        <v>958</v>
      </c>
      <c r="E171" s="71" t="s">
        <v>1387</v>
      </c>
      <c r="F171" s="71">
        <v>216</v>
      </c>
      <c r="G171" s="71">
        <v>45</v>
      </c>
      <c r="H171" s="72">
        <v>0.20830000000000001</v>
      </c>
      <c r="I171" s="73">
        <f t="shared" si="7"/>
        <v>7</v>
      </c>
      <c r="J171" s="73">
        <f t="shared" si="8"/>
        <v>2</v>
      </c>
      <c r="K171" s="22"/>
    </row>
    <row r="172" spans="1:11" x14ac:dyDescent="0.35">
      <c r="A172" s="71">
        <v>1944</v>
      </c>
      <c r="B172" s="71">
        <f t="shared" si="6"/>
        <v>4110980</v>
      </c>
      <c r="C172" s="71" t="s">
        <v>109</v>
      </c>
      <c r="D172" s="71">
        <v>4221</v>
      </c>
      <c r="E172" s="71" t="s">
        <v>1390</v>
      </c>
      <c r="F172" s="71">
        <v>78</v>
      </c>
      <c r="G172" s="71">
        <v>0</v>
      </c>
      <c r="H172" s="72">
        <v>0</v>
      </c>
      <c r="I172" s="73">
        <f t="shared" si="7"/>
        <v>7</v>
      </c>
      <c r="J172" s="73">
        <f t="shared" si="8"/>
        <v>2</v>
      </c>
      <c r="K172" s="22"/>
    </row>
    <row r="173" spans="1:11" x14ac:dyDescent="0.35">
      <c r="A173" s="71">
        <v>1945</v>
      </c>
      <c r="B173" s="71">
        <f t="shared" si="6"/>
        <v>4103260</v>
      </c>
      <c r="C173" s="71" t="s">
        <v>164</v>
      </c>
      <c r="D173" s="71">
        <v>163</v>
      </c>
      <c r="E173" s="71" t="s">
        <v>2023</v>
      </c>
      <c r="F173" s="71">
        <v>370</v>
      </c>
      <c r="G173" s="71">
        <v>174</v>
      </c>
      <c r="H173" s="72">
        <v>0.4703</v>
      </c>
      <c r="I173" s="73">
        <f t="shared" si="7"/>
        <v>2</v>
      </c>
      <c r="J173" s="73">
        <f t="shared" si="8"/>
        <v>1</v>
      </c>
      <c r="K173" s="22" t="s">
        <v>1889</v>
      </c>
    </row>
    <row r="174" spans="1:11" x14ac:dyDescent="0.35">
      <c r="A174" s="71">
        <v>1945</v>
      </c>
      <c r="B174" s="71">
        <f t="shared" si="6"/>
        <v>4103260</v>
      </c>
      <c r="C174" s="71" t="s">
        <v>164</v>
      </c>
      <c r="D174" s="71">
        <v>168</v>
      </c>
      <c r="E174" s="71" t="s">
        <v>2024</v>
      </c>
      <c r="F174" s="71">
        <v>288</v>
      </c>
      <c r="G174" s="71">
        <v>129</v>
      </c>
      <c r="H174" s="72">
        <v>0.44790000000000002</v>
      </c>
      <c r="I174" s="73">
        <f t="shared" si="7"/>
        <v>2</v>
      </c>
      <c r="J174" s="73">
        <f t="shared" si="8"/>
        <v>1</v>
      </c>
      <c r="K174" s="22"/>
    </row>
    <row r="175" spans="1:11" x14ac:dyDescent="0.35">
      <c r="A175" s="71">
        <v>1946</v>
      </c>
      <c r="B175" s="71">
        <f t="shared" si="6"/>
        <v>4103265</v>
      </c>
      <c r="C175" s="71" t="s">
        <v>150</v>
      </c>
      <c r="D175" s="71">
        <v>171</v>
      </c>
      <c r="E175" s="71" t="s">
        <v>2025</v>
      </c>
      <c r="F175" s="71">
        <v>433</v>
      </c>
      <c r="G175" s="71">
        <v>221</v>
      </c>
      <c r="H175" s="72">
        <v>0.51039999999999996</v>
      </c>
      <c r="I175" s="73">
        <f t="shared" si="7"/>
        <v>2</v>
      </c>
      <c r="J175" s="73">
        <f t="shared" si="8"/>
        <v>1</v>
      </c>
      <c r="K175" s="22" t="s">
        <v>1889</v>
      </c>
    </row>
    <row r="176" spans="1:11" x14ac:dyDescent="0.35">
      <c r="A176" s="71">
        <v>1946</v>
      </c>
      <c r="B176" s="71">
        <f t="shared" si="6"/>
        <v>4103265</v>
      </c>
      <c r="C176" s="71" t="s">
        <v>150</v>
      </c>
      <c r="D176" s="71">
        <v>174</v>
      </c>
      <c r="E176" s="71" t="s">
        <v>2026</v>
      </c>
      <c r="F176" s="71">
        <v>417</v>
      </c>
      <c r="G176" s="71">
        <v>206</v>
      </c>
      <c r="H176" s="72">
        <v>0.49399999999999999</v>
      </c>
      <c r="I176" s="73">
        <f t="shared" si="7"/>
        <v>2</v>
      </c>
      <c r="J176" s="73">
        <f t="shared" si="8"/>
        <v>1</v>
      </c>
      <c r="K176" s="22"/>
    </row>
    <row r="177" spans="1:11" x14ac:dyDescent="0.35">
      <c r="A177" s="71">
        <v>1947</v>
      </c>
      <c r="B177" s="71">
        <f t="shared" si="6"/>
        <v>4112930</v>
      </c>
      <c r="C177" s="71" t="s">
        <v>174</v>
      </c>
      <c r="D177" s="71">
        <v>4396</v>
      </c>
      <c r="E177" s="71" t="s">
        <v>2027</v>
      </c>
      <c r="F177" s="71">
        <v>143</v>
      </c>
      <c r="G177" s="71">
        <v>73</v>
      </c>
      <c r="H177" s="72">
        <v>0.51049999999999995</v>
      </c>
      <c r="I177" s="73">
        <f t="shared" si="7"/>
        <v>4</v>
      </c>
      <c r="J177" s="73">
        <f t="shared" si="8"/>
        <v>1</v>
      </c>
      <c r="K177" s="22" t="s">
        <v>1889</v>
      </c>
    </row>
    <row r="178" spans="1:11" x14ac:dyDescent="0.35">
      <c r="A178" s="71">
        <v>1947</v>
      </c>
      <c r="B178" s="71">
        <f t="shared" si="6"/>
        <v>4112930</v>
      </c>
      <c r="C178" s="71" t="s">
        <v>174</v>
      </c>
      <c r="D178" s="71">
        <v>177</v>
      </c>
      <c r="E178" s="71" t="s">
        <v>2028</v>
      </c>
      <c r="F178" s="71">
        <v>195</v>
      </c>
      <c r="G178" s="71">
        <v>88</v>
      </c>
      <c r="H178" s="72">
        <v>0.45129999999999998</v>
      </c>
      <c r="I178" s="73">
        <f t="shared" si="7"/>
        <v>4</v>
      </c>
      <c r="J178" s="73">
        <f t="shared" si="8"/>
        <v>1</v>
      </c>
      <c r="K178" s="22"/>
    </row>
    <row r="179" spans="1:11" x14ac:dyDescent="0.35">
      <c r="A179" s="71">
        <v>1947</v>
      </c>
      <c r="B179" s="71">
        <f t="shared" si="6"/>
        <v>4112930</v>
      </c>
      <c r="C179" s="71" t="s">
        <v>174</v>
      </c>
      <c r="D179" s="71">
        <v>178</v>
      </c>
      <c r="E179" s="71" t="s">
        <v>2029</v>
      </c>
      <c r="F179" s="71">
        <v>167</v>
      </c>
      <c r="G179" s="71">
        <v>67</v>
      </c>
      <c r="H179" s="72">
        <v>0.4012</v>
      </c>
      <c r="I179" s="73">
        <f t="shared" si="7"/>
        <v>4</v>
      </c>
      <c r="J179" s="73">
        <f t="shared" si="8"/>
        <v>1</v>
      </c>
      <c r="K179" s="22"/>
    </row>
    <row r="180" spans="1:11" x14ac:dyDescent="0.35">
      <c r="A180" s="71">
        <v>1947</v>
      </c>
      <c r="B180" s="71">
        <f t="shared" si="6"/>
        <v>4112930</v>
      </c>
      <c r="C180" s="71" t="s">
        <v>174</v>
      </c>
      <c r="D180" s="71">
        <v>176</v>
      </c>
      <c r="E180" s="71" t="s">
        <v>2030</v>
      </c>
      <c r="F180" s="71">
        <v>22</v>
      </c>
      <c r="G180" s="71">
        <v>5</v>
      </c>
      <c r="H180" s="72">
        <v>0.2273</v>
      </c>
      <c r="I180" s="73">
        <f t="shared" si="7"/>
        <v>4</v>
      </c>
      <c r="J180" s="73">
        <f t="shared" si="8"/>
        <v>1</v>
      </c>
      <c r="K180" s="22"/>
    </row>
    <row r="181" spans="1:11" x14ac:dyDescent="0.35">
      <c r="A181" s="71">
        <v>1948</v>
      </c>
      <c r="B181" s="71">
        <f t="shared" si="6"/>
        <v>4111720</v>
      </c>
      <c r="C181" s="71" t="s">
        <v>99</v>
      </c>
      <c r="D181" s="71">
        <v>2716</v>
      </c>
      <c r="E181" s="71" t="s">
        <v>1480</v>
      </c>
      <c r="F181" s="71">
        <v>79</v>
      </c>
      <c r="G181" s="71">
        <v>41</v>
      </c>
      <c r="H181" s="72">
        <v>0.51900000000000002</v>
      </c>
      <c r="I181" s="73">
        <f t="shared" si="7"/>
        <v>7</v>
      </c>
      <c r="J181" s="73">
        <f t="shared" si="8"/>
        <v>2</v>
      </c>
      <c r="K181" s="22" t="s">
        <v>1889</v>
      </c>
    </row>
    <row r="182" spans="1:11" x14ac:dyDescent="0.35">
      <c r="A182" s="71">
        <v>1948</v>
      </c>
      <c r="B182" s="71">
        <f t="shared" si="6"/>
        <v>4111720</v>
      </c>
      <c r="C182" s="71" t="s">
        <v>99</v>
      </c>
      <c r="D182" s="71">
        <v>3569</v>
      </c>
      <c r="E182" s="71" t="s">
        <v>2009</v>
      </c>
      <c r="F182" s="71">
        <v>403</v>
      </c>
      <c r="G182" s="71">
        <v>200</v>
      </c>
      <c r="H182" s="72">
        <v>0.49630000000000002</v>
      </c>
      <c r="I182" s="73">
        <f t="shared" si="7"/>
        <v>7</v>
      </c>
      <c r="J182" s="73">
        <f t="shared" si="8"/>
        <v>2</v>
      </c>
      <c r="K182" s="22" t="s">
        <v>1889</v>
      </c>
    </row>
    <row r="183" spans="1:11" x14ac:dyDescent="0.35">
      <c r="A183" s="71">
        <v>1948</v>
      </c>
      <c r="B183" s="71">
        <f t="shared" si="6"/>
        <v>4111720</v>
      </c>
      <c r="C183" s="71" t="s">
        <v>99</v>
      </c>
      <c r="D183" s="71">
        <v>179</v>
      </c>
      <c r="E183" s="71" t="s">
        <v>2031</v>
      </c>
      <c r="F183" s="71">
        <v>167</v>
      </c>
      <c r="G183" s="71">
        <v>79</v>
      </c>
      <c r="H183" s="72">
        <v>0.47310000000000002</v>
      </c>
      <c r="I183" s="73">
        <f t="shared" si="7"/>
        <v>7</v>
      </c>
      <c r="J183" s="73">
        <f t="shared" si="8"/>
        <v>2</v>
      </c>
      <c r="K183" s="22"/>
    </row>
    <row r="184" spans="1:11" x14ac:dyDescent="0.35">
      <c r="A184" s="71">
        <v>1948</v>
      </c>
      <c r="B184" s="71">
        <f t="shared" si="6"/>
        <v>4111720</v>
      </c>
      <c r="C184" s="71" t="s">
        <v>99</v>
      </c>
      <c r="D184" s="71">
        <v>184</v>
      </c>
      <c r="E184" s="71" t="s">
        <v>2032</v>
      </c>
      <c r="F184" s="71">
        <v>718</v>
      </c>
      <c r="G184" s="71">
        <v>296</v>
      </c>
      <c r="H184" s="72">
        <v>0.4123</v>
      </c>
      <c r="I184" s="73">
        <f t="shared" si="7"/>
        <v>7</v>
      </c>
      <c r="J184" s="73">
        <f t="shared" si="8"/>
        <v>2</v>
      </c>
      <c r="K184" s="22"/>
    </row>
    <row r="185" spans="1:11" x14ac:dyDescent="0.35">
      <c r="A185" s="71">
        <v>1948</v>
      </c>
      <c r="B185" s="71">
        <f t="shared" si="6"/>
        <v>4111720</v>
      </c>
      <c r="C185" s="71" t="s">
        <v>99</v>
      </c>
      <c r="D185" s="71">
        <v>182</v>
      </c>
      <c r="E185" s="71" t="s">
        <v>2033</v>
      </c>
      <c r="F185" s="71">
        <v>482</v>
      </c>
      <c r="G185" s="71">
        <v>176</v>
      </c>
      <c r="H185" s="72">
        <v>0.36509999999999998</v>
      </c>
      <c r="I185" s="73">
        <f t="shared" si="7"/>
        <v>7</v>
      </c>
      <c r="J185" s="73">
        <f t="shared" si="8"/>
        <v>2</v>
      </c>
      <c r="K185" s="22"/>
    </row>
    <row r="186" spans="1:11" x14ac:dyDescent="0.35">
      <c r="A186" s="71">
        <v>1948</v>
      </c>
      <c r="B186" s="71">
        <f t="shared" si="6"/>
        <v>4111720</v>
      </c>
      <c r="C186" s="71" t="s">
        <v>99</v>
      </c>
      <c r="D186" s="71">
        <v>185</v>
      </c>
      <c r="E186" s="71" t="s">
        <v>2034</v>
      </c>
      <c r="F186" s="71">
        <v>907</v>
      </c>
      <c r="G186" s="71">
        <v>298</v>
      </c>
      <c r="H186" s="72">
        <v>0.3286</v>
      </c>
      <c r="I186" s="73">
        <f t="shared" si="7"/>
        <v>7</v>
      </c>
      <c r="J186" s="73">
        <f t="shared" si="8"/>
        <v>2</v>
      </c>
      <c r="K186" s="22"/>
    </row>
    <row r="187" spans="1:11" x14ac:dyDescent="0.35">
      <c r="A187" s="71">
        <v>1948</v>
      </c>
      <c r="B187" s="71">
        <f t="shared" si="6"/>
        <v>4111720</v>
      </c>
      <c r="C187" s="71" t="s">
        <v>99</v>
      </c>
      <c r="D187" s="71">
        <v>4602</v>
      </c>
      <c r="E187" s="71" t="s">
        <v>1481</v>
      </c>
      <c r="F187" s="71">
        <v>200</v>
      </c>
      <c r="G187" s="71">
        <v>50</v>
      </c>
      <c r="H187" s="72">
        <v>0.25</v>
      </c>
      <c r="I187" s="73">
        <f t="shared" si="7"/>
        <v>7</v>
      </c>
      <c r="J187" s="73">
        <f t="shared" si="8"/>
        <v>2</v>
      </c>
      <c r="K187" s="22"/>
    </row>
    <row r="188" spans="1:11" x14ac:dyDescent="0.35">
      <c r="A188" s="71">
        <v>1964</v>
      </c>
      <c r="B188" s="71">
        <f t="shared" si="6"/>
        <v>4103390</v>
      </c>
      <c r="C188" s="71" t="s">
        <v>131</v>
      </c>
      <c r="D188" s="71">
        <v>5498</v>
      </c>
      <c r="E188" s="71" t="s">
        <v>502</v>
      </c>
      <c r="F188" s="71">
        <v>128</v>
      </c>
      <c r="G188" s="71">
        <v>60</v>
      </c>
      <c r="H188" s="72">
        <v>0.46879999999999999</v>
      </c>
      <c r="I188" s="73">
        <f t="shared" si="7"/>
        <v>5</v>
      </c>
      <c r="J188" s="73">
        <f t="shared" si="8"/>
        <v>2</v>
      </c>
      <c r="K188" s="22" t="s">
        <v>1889</v>
      </c>
    </row>
    <row r="189" spans="1:11" x14ac:dyDescent="0.35">
      <c r="A189" s="71">
        <v>1964</v>
      </c>
      <c r="B189" s="71">
        <f t="shared" si="6"/>
        <v>4103390</v>
      </c>
      <c r="C189" s="71" t="s">
        <v>131</v>
      </c>
      <c r="D189" s="71">
        <v>189</v>
      </c>
      <c r="E189" s="71" t="s">
        <v>501</v>
      </c>
      <c r="F189" s="71">
        <v>151</v>
      </c>
      <c r="G189" s="71">
        <v>66</v>
      </c>
      <c r="H189" s="72">
        <v>0.43709999999999999</v>
      </c>
      <c r="I189" s="73">
        <f t="shared" si="7"/>
        <v>5</v>
      </c>
      <c r="J189" s="73">
        <f t="shared" si="8"/>
        <v>2</v>
      </c>
      <c r="K189" s="22" t="s">
        <v>1889</v>
      </c>
    </row>
    <row r="190" spans="1:11" x14ac:dyDescent="0.35">
      <c r="A190" s="71">
        <v>1964</v>
      </c>
      <c r="B190" s="71">
        <f t="shared" si="6"/>
        <v>4103390</v>
      </c>
      <c r="C190" s="71" t="s">
        <v>131</v>
      </c>
      <c r="D190" s="71">
        <v>4857</v>
      </c>
      <c r="E190" s="71" t="s">
        <v>503</v>
      </c>
      <c r="F190" s="71">
        <v>321</v>
      </c>
      <c r="G190" s="71">
        <v>131</v>
      </c>
      <c r="H190" s="72">
        <v>0.40810000000000002</v>
      </c>
      <c r="I190" s="73">
        <f t="shared" si="7"/>
        <v>5</v>
      </c>
      <c r="J190" s="73">
        <f t="shared" si="8"/>
        <v>2</v>
      </c>
      <c r="K190" s="22"/>
    </row>
    <row r="191" spans="1:11" x14ac:dyDescent="0.35">
      <c r="A191" s="71">
        <v>1964</v>
      </c>
      <c r="B191" s="71">
        <f t="shared" si="6"/>
        <v>4103390</v>
      </c>
      <c r="C191" s="71" t="s">
        <v>131</v>
      </c>
      <c r="D191" s="71">
        <v>4025</v>
      </c>
      <c r="E191" s="71" t="s">
        <v>500</v>
      </c>
      <c r="F191" s="71">
        <v>353</v>
      </c>
      <c r="G191" s="71">
        <v>141</v>
      </c>
      <c r="H191" s="72">
        <v>0.39939999999999998</v>
      </c>
      <c r="I191" s="73">
        <f t="shared" si="7"/>
        <v>5</v>
      </c>
      <c r="J191" s="73">
        <f t="shared" si="8"/>
        <v>2</v>
      </c>
      <c r="K191" s="22"/>
    </row>
    <row r="192" spans="1:11" x14ac:dyDescent="0.35">
      <c r="A192" s="71">
        <v>1964</v>
      </c>
      <c r="B192" s="71">
        <f t="shared" si="6"/>
        <v>4103390</v>
      </c>
      <c r="C192" s="71" t="s">
        <v>131</v>
      </c>
      <c r="D192" s="71">
        <v>191</v>
      </c>
      <c r="E192" s="71" t="s">
        <v>499</v>
      </c>
      <c r="F192" s="71">
        <v>370</v>
      </c>
      <c r="G192" s="71">
        <v>107</v>
      </c>
      <c r="H192" s="72">
        <v>0.28920000000000001</v>
      </c>
      <c r="I192" s="73">
        <f t="shared" si="7"/>
        <v>5</v>
      </c>
      <c r="J192" s="73">
        <f t="shared" si="8"/>
        <v>2</v>
      </c>
      <c r="K192" s="22"/>
    </row>
    <row r="193" spans="1:11" x14ac:dyDescent="0.35">
      <c r="A193" s="71">
        <v>1965</v>
      </c>
      <c r="B193" s="71">
        <f t="shared" si="6"/>
        <v>4103660</v>
      </c>
      <c r="C193" s="71" t="s">
        <v>88</v>
      </c>
      <c r="D193" s="71">
        <v>196</v>
      </c>
      <c r="E193" s="71" t="s">
        <v>2035</v>
      </c>
      <c r="F193" s="71">
        <v>370</v>
      </c>
      <c r="G193" s="71">
        <v>278</v>
      </c>
      <c r="H193" s="72">
        <v>0.75139999999999996</v>
      </c>
      <c r="I193" s="73">
        <f t="shared" si="7"/>
        <v>9</v>
      </c>
      <c r="J193" s="73">
        <f t="shared" si="8"/>
        <v>3</v>
      </c>
      <c r="K193" s="22" t="s">
        <v>1889</v>
      </c>
    </row>
    <row r="194" spans="1:11" x14ac:dyDescent="0.35">
      <c r="A194" s="71">
        <v>1965</v>
      </c>
      <c r="B194" s="71">
        <f t="shared" si="6"/>
        <v>4103660</v>
      </c>
      <c r="C194" s="71" t="s">
        <v>88</v>
      </c>
      <c r="D194" s="71">
        <v>199</v>
      </c>
      <c r="E194" s="71" t="s">
        <v>498</v>
      </c>
      <c r="F194" s="71">
        <v>440</v>
      </c>
      <c r="G194" s="71">
        <v>329</v>
      </c>
      <c r="H194" s="72">
        <v>0.74770000000000003</v>
      </c>
      <c r="I194" s="73">
        <f t="shared" si="7"/>
        <v>9</v>
      </c>
      <c r="J194" s="73">
        <f t="shared" si="8"/>
        <v>3</v>
      </c>
      <c r="K194" s="22" t="s">
        <v>1889</v>
      </c>
    </row>
    <row r="195" spans="1:11" x14ac:dyDescent="0.35">
      <c r="A195" s="71">
        <v>1965</v>
      </c>
      <c r="B195" s="71">
        <f t="shared" si="6"/>
        <v>4103660</v>
      </c>
      <c r="C195" s="71" t="s">
        <v>88</v>
      </c>
      <c r="D195" s="71">
        <v>192</v>
      </c>
      <c r="E195" s="71" t="s">
        <v>490</v>
      </c>
      <c r="F195" s="71">
        <v>370</v>
      </c>
      <c r="G195" s="71">
        <v>213</v>
      </c>
      <c r="H195" s="72">
        <v>0.57569999999999999</v>
      </c>
      <c r="I195" s="73">
        <f t="shared" si="7"/>
        <v>9</v>
      </c>
      <c r="J195" s="73">
        <f t="shared" si="8"/>
        <v>3</v>
      </c>
      <c r="K195" s="22" t="s">
        <v>1889</v>
      </c>
    </row>
    <row r="196" spans="1:11" x14ac:dyDescent="0.35">
      <c r="A196" s="71">
        <v>1965</v>
      </c>
      <c r="B196" s="71">
        <f t="shared" si="6"/>
        <v>4103660</v>
      </c>
      <c r="C196" s="71" t="s">
        <v>88</v>
      </c>
      <c r="D196" s="71">
        <v>3227</v>
      </c>
      <c r="E196" s="71" t="s">
        <v>489</v>
      </c>
      <c r="F196" s="71">
        <v>56</v>
      </c>
      <c r="G196" s="71">
        <v>30</v>
      </c>
      <c r="H196" s="72">
        <v>0.53569999999999995</v>
      </c>
      <c r="I196" s="73">
        <f t="shared" si="7"/>
        <v>9</v>
      </c>
      <c r="J196" s="73">
        <f t="shared" si="8"/>
        <v>3</v>
      </c>
      <c r="K196" s="22"/>
    </row>
    <row r="197" spans="1:11" x14ac:dyDescent="0.35">
      <c r="A197" s="71">
        <v>1965</v>
      </c>
      <c r="B197" s="71">
        <f t="shared" si="6"/>
        <v>4103660</v>
      </c>
      <c r="C197" s="71" t="s">
        <v>88</v>
      </c>
      <c r="D197" s="71">
        <v>201</v>
      </c>
      <c r="E197" s="71" t="s">
        <v>2036</v>
      </c>
      <c r="F197" s="71">
        <v>981</v>
      </c>
      <c r="G197" s="71">
        <v>525</v>
      </c>
      <c r="H197" s="72">
        <v>0.53520000000000001</v>
      </c>
      <c r="I197" s="73">
        <f t="shared" si="7"/>
        <v>9</v>
      </c>
      <c r="J197" s="73">
        <f t="shared" si="8"/>
        <v>3</v>
      </c>
      <c r="K197" s="22"/>
    </row>
    <row r="198" spans="1:11" x14ac:dyDescent="0.35">
      <c r="A198" s="71">
        <v>1965</v>
      </c>
      <c r="B198" s="71">
        <f t="shared" si="6"/>
        <v>4103660</v>
      </c>
      <c r="C198" s="71" t="s">
        <v>88</v>
      </c>
      <c r="D198" s="71">
        <v>197</v>
      </c>
      <c r="E198" s="71" t="s">
        <v>496</v>
      </c>
      <c r="F198" s="71">
        <v>440</v>
      </c>
      <c r="G198" s="71">
        <v>232</v>
      </c>
      <c r="H198" s="72">
        <v>0.52729999999999999</v>
      </c>
      <c r="I198" s="73">
        <f t="shared" si="7"/>
        <v>9</v>
      </c>
      <c r="J198" s="73">
        <f t="shared" si="8"/>
        <v>3</v>
      </c>
      <c r="K198" s="22"/>
    </row>
    <row r="199" spans="1:11" x14ac:dyDescent="0.35">
      <c r="A199" s="71">
        <v>1965</v>
      </c>
      <c r="B199" s="71">
        <f t="shared" si="6"/>
        <v>4103660</v>
      </c>
      <c r="C199" s="71" t="s">
        <v>88</v>
      </c>
      <c r="D199" s="71">
        <v>5496</v>
      </c>
      <c r="E199" s="71" t="s">
        <v>493</v>
      </c>
      <c r="F199" s="71">
        <v>160</v>
      </c>
      <c r="G199" s="71">
        <v>82</v>
      </c>
      <c r="H199" s="72">
        <v>0.51249999999999996</v>
      </c>
      <c r="I199" s="73">
        <f t="shared" si="7"/>
        <v>9</v>
      </c>
      <c r="J199" s="73">
        <f t="shared" si="8"/>
        <v>3</v>
      </c>
      <c r="K199" s="22"/>
    </row>
    <row r="200" spans="1:11" x14ac:dyDescent="0.35">
      <c r="A200" s="71">
        <v>1965</v>
      </c>
      <c r="B200" s="71">
        <f t="shared" ref="B200:B263" si="9">IF(ISNA(VLOOKUP($A200,POVRT,7,FALSE)),0,VLOOKUP($A200,POVRT,7,FALSE))</f>
        <v>4103660</v>
      </c>
      <c r="C200" s="71" t="s">
        <v>88</v>
      </c>
      <c r="D200" s="71">
        <v>4079</v>
      </c>
      <c r="E200" s="71" t="s">
        <v>497</v>
      </c>
      <c r="F200" s="71">
        <v>78</v>
      </c>
      <c r="G200" s="71">
        <v>38</v>
      </c>
      <c r="H200" s="72">
        <v>0.48720000000000002</v>
      </c>
      <c r="I200" s="73">
        <f t="shared" ref="I200:I263" si="10">IF(ISNA(VLOOKUP($A200,Quar,3,FALSE)),0,VLOOKUP($A200,Quar,3,FALSE))</f>
        <v>9</v>
      </c>
      <c r="J200" s="73">
        <f t="shared" ref="J200:J263" si="11">IF(ISNA(VLOOKUP($A200,Quar,6,FALSE)),0,VLOOKUP($A200,Quar,6,FALSE))</f>
        <v>3</v>
      </c>
      <c r="K200" s="22"/>
    </row>
    <row r="201" spans="1:11" x14ac:dyDescent="0.35">
      <c r="A201" s="71">
        <v>1965</v>
      </c>
      <c r="B201" s="71">
        <f t="shared" si="9"/>
        <v>4103660</v>
      </c>
      <c r="C201" s="71" t="s">
        <v>88</v>
      </c>
      <c r="D201" s="71">
        <v>3615</v>
      </c>
      <c r="E201" s="71" t="s">
        <v>2037</v>
      </c>
      <c r="F201" s="71">
        <v>212</v>
      </c>
      <c r="G201" s="71">
        <v>72</v>
      </c>
      <c r="H201" s="72">
        <v>0.33960000000000001</v>
      </c>
      <c r="I201" s="73">
        <f t="shared" si="10"/>
        <v>9</v>
      </c>
      <c r="J201" s="73">
        <f t="shared" si="11"/>
        <v>3</v>
      </c>
      <c r="K201" s="22"/>
    </row>
    <row r="202" spans="1:11" x14ac:dyDescent="0.35">
      <c r="A202" s="71">
        <v>1966</v>
      </c>
      <c r="B202" s="71">
        <f t="shared" si="9"/>
        <v>4108820</v>
      </c>
      <c r="C202" s="71" t="s">
        <v>63</v>
      </c>
      <c r="D202" s="71">
        <v>205</v>
      </c>
      <c r="E202" s="71" t="s">
        <v>2038</v>
      </c>
      <c r="F202" s="71">
        <v>449</v>
      </c>
      <c r="G202" s="71">
        <v>346</v>
      </c>
      <c r="H202" s="72">
        <v>0.77059999999999995</v>
      </c>
      <c r="I202" s="73">
        <f t="shared" si="10"/>
        <v>5</v>
      </c>
      <c r="J202" s="73">
        <f t="shared" si="11"/>
        <v>2</v>
      </c>
      <c r="K202" s="22" t="s">
        <v>1889</v>
      </c>
    </row>
    <row r="203" spans="1:11" x14ac:dyDescent="0.35">
      <c r="A203" s="71">
        <v>1966</v>
      </c>
      <c r="B203" s="71">
        <f t="shared" si="9"/>
        <v>4108820</v>
      </c>
      <c r="C203" s="71" t="s">
        <v>63</v>
      </c>
      <c r="D203" s="71">
        <v>204</v>
      </c>
      <c r="E203" s="71" t="s">
        <v>2039</v>
      </c>
      <c r="F203" s="71">
        <v>454</v>
      </c>
      <c r="G203" s="71">
        <v>312</v>
      </c>
      <c r="H203" s="72">
        <v>0.68720000000000003</v>
      </c>
      <c r="I203" s="73">
        <f t="shared" si="10"/>
        <v>5</v>
      </c>
      <c r="J203" s="73">
        <f t="shared" si="11"/>
        <v>2</v>
      </c>
      <c r="K203" s="22" t="s">
        <v>1889</v>
      </c>
    </row>
    <row r="204" spans="1:11" x14ac:dyDescent="0.35">
      <c r="A204" s="71">
        <v>1966</v>
      </c>
      <c r="B204" s="71">
        <f t="shared" si="9"/>
        <v>4108820</v>
      </c>
      <c r="C204" s="71" t="s">
        <v>63</v>
      </c>
      <c r="D204" s="71">
        <v>4690</v>
      </c>
      <c r="E204" s="71" t="s">
        <v>1015</v>
      </c>
      <c r="F204" s="74">
        <v>3427</v>
      </c>
      <c r="G204" s="74">
        <v>2057</v>
      </c>
      <c r="H204" s="72">
        <v>0.60019999999999996</v>
      </c>
      <c r="I204" s="73">
        <f t="shared" si="10"/>
        <v>5</v>
      </c>
      <c r="J204" s="73">
        <f t="shared" si="11"/>
        <v>2</v>
      </c>
      <c r="K204" s="22"/>
    </row>
    <row r="205" spans="1:11" x14ac:dyDescent="0.35">
      <c r="A205" s="71">
        <v>1966</v>
      </c>
      <c r="B205" s="71">
        <f t="shared" si="9"/>
        <v>4108820</v>
      </c>
      <c r="C205" s="71" t="s">
        <v>63</v>
      </c>
      <c r="D205" s="71">
        <v>208</v>
      </c>
      <c r="E205" s="71" t="s">
        <v>2040</v>
      </c>
      <c r="F205" s="71">
        <v>526</v>
      </c>
      <c r="G205" s="71">
        <v>307</v>
      </c>
      <c r="H205" s="72">
        <v>0.5837</v>
      </c>
      <c r="I205" s="73">
        <f t="shared" si="10"/>
        <v>5</v>
      </c>
      <c r="J205" s="73">
        <f t="shared" si="11"/>
        <v>2</v>
      </c>
      <c r="K205" s="22"/>
    </row>
    <row r="206" spans="1:11" x14ac:dyDescent="0.35">
      <c r="A206" s="71">
        <v>1966</v>
      </c>
      <c r="B206" s="71">
        <f t="shared" si="9"/>
        <v>4108820</v>
      </c>
      <c r="C206" s="71" t="s">
        <v>63</v>
      </c>
      <c r="D206" s="71">
        <v>209</v>
      </c>
      <c r="E206" s="71" t="s">
        <v>2041</v>
      </c>
      <c r="F206" s="71">
        <v>749</v>
      </c>
      <c r="G206" s="71">
        <v>286</v>
      </c>
      <c r="H206" s="72">
        <v>0.38179999999999997</v>
      </c>
      <c r="I206" s="73">
        <f t="shared" si="10"/>
        <v>5</v>
      </c>
      <c r="J206" s="73">
        <f t="shared" si="11"/>
        <v>2</v>
      </c>
      <c r="K206" s="22"/>
    </row>
    <row r="207" spans="1:11" x14ac:dyDescent="0.35">
      <c r="A207" s="71">
        <v>1967</v>
      </c>
      <c r="B207" s="71">
        <f t="shared" si="9"/>
        <v>4110080</v>
      </c>
      <c r="C207" s="71" t="s">
        <v>233</v>
      </c>
      <c r="D207" s="71">
        <v>211</v>
      </c>
      <c r="E207" s="71" t="s">
        <v>2042</v>
      </c>
      <c r="F207" s="71">
        <v>52</v>
      </c>
      <c r="G207" s="71">
        <v>37</v>
      </c>
      <c r="H207" s="72">
        <v>0.71150000000000002</v>
      </c>
      <c r="I207" s="73">
        <f t="shared" si="10"/>
        <v>2</v>
      </c>
      <c r="J207" s="73">
        <f t="shared" si="11"/>
        <v>1</v>
      </c>
      <c r="K207" s="22" t="s">
        <v>1889</v>
      </c>
    </row>
    <row r="208" spans="1:11" x14ac:dyDescent="0.35">
      <c r="A208" s="71">
        <v>1967</v>
      </c>
      <c r="B208" s="71">
        <f t="shared" si="9"/>
        <v>4110080</v>
      </c>
      <c r="C208" s="71" t="s">
        <v>233</v>
      </c>
      <c r="D208" s="71">
        <v>210</v>
      </c>
      <c r="E208" s="71" t="s">
        <v>2043</v>
      </c>
      <c r="F208" s="71">
        <v>77</v>
      </c>
      <c r="G208" s="71">
        <v>51</v>
      </c>
      <c r="H208" s="72">
        <v>0.6623</v>
      </c>
      <c r="I208" s="73">
        <f t="shared" si="10"/>
        <v>2</v>
      </c>
      <c r="J208" s="73">
        <f t="shared" si="11"/>
        <v>1</v>
      </c>
      <c r="K208" s="22"/>
    </row>
    <row r="209" spans="1:11" x14ac:dyDescent="0.35">
      <c r="A209" s="71">
        <v>1968</v>
      </c>
      <c r="B209" s="71">
        <f t="shared" si="9"/>
        <v>4100640</v>
      </c>
      <c r="C209" s="71" t="s">
        <v>180</v>
      </c>
      <c r="D209" s="71">
        <v>214</v>
      </c>
      <c r="E209" s="71" t="s">
        <v>994</v>
      </c>
      <c r="F209" s="71">
        <v>267</v>
      </c>
      <c r="G209" s="71">
        <v>178</v>
      </c>
      <c r="H209" s="72">
        <v>0.66669999999999996</v>
      </c>
      <c r="I209" s="73">
        <f t="shared" si="10"/>
        <v>2</v>
      </c>
      <c r="J209" s="73">
        <f t="shared" si="11"/>
        <v>1</v>
      </c>
      <c r="K209" s="22" t="s">
        <v>1889</v>
      </c>
    </row>
    <row r="210" spans="1:11" x14ac:dyDescent="0.35">
      <c r="A210" s="71">
        <v>1968</v>
      </c>
      <c r="B210" s="71">
        <f t="shared" si="9"/>
        <v>4100640</v>
      </c>
      <c r="C210" s="71" t="s">
        <v>180</v>
      </c>
      <c r="D210" s="71">
        <v>215</v>
      </c>
      <c r="E210" s="71" t="s">
        <v>2044</v>
      </c>
      <c r="F210" s="71">
        <v>219</v>
      </c>
      <c r="G210" s="71">
        <v>121</v>
      </c>
      <c r="H210" s="72">
        <v>0.55249999999999999</v>
      </c>
      <c r="I210" s="73">
        <f t="shared" si="10"/>
        <v>2</v>
      </c>
      <c r="J210" s="73">
        <f t="shared" si="11"/>
        <v>1</v>
      </c>
      <c r="K210" s="22"/>
    </row>
    <row r="211" spans="1:11" x14ac:dyDescent="0.35">
      <c r="A211" s="71">
        <v>1969</v>
      </c>
      <c r="B211" s="71">
        <f t="shared" si="9"/>
        <v>4101800</v>
      </c>
      <c r="C211" s="71" t="s">
        <v>166</v>
      </c>
      <c r="D211" s="71">
        <v>217</v>
      </c>
      <c r="E211" s="71" t="s">
        <v>2045</v>
      </c>
      <c r="F211" s="71">
        <v>233</v>
      </c>
      <c r="G211" s="71">
        <v>137</v>
      </c>
      <c r="H211" s="72">
        <v>0.58799999999999997</v>
      </c>
      <c r="I211" s="73">
        <f t="shared" si="10"/>
        <v>3</v>
      </c>
      <c r="J211" s="73">
        <f t="shared" si="11"/>
        <v>1</v>
      </c>
      <c r="K211" s="22" t="s">
        <v>1889</v>
      </c>
    </row>
    <row r="212" spans="1:11" x14ac:dyDescent="0.35">
      <c r="A212" s="71">
        <v>1969</v>
      </c>
      <c r="B212" s="71">
        <f t="shared" si="9"/>
        <v>4101800</v>
      </c>
      <c r="C212" s="71" t="s">
        <v>166</v>
      </c>
      <c r="D212" s="71">
        <v>216</v>
      </c>
      <c r="E212" s="71" t="s">
        <v>2046</v>
      </c>
      <c r="F212" s="71">
        <v>228</v>
      </c>
      <c r="G212" s="71">
        <v>133</v>
      </c>
      <c r="H212" s="72">
        <v>0.58330000000000004</v>
      </c>
      <c r="I212" s="73">
        <f t="shared" si="10"/>
        <v>3</v>
      </c>
      <c r="J212" s="73">
        <f t="shared" si="11"/>
        <v>1</v>
      </c>
      <c r="K212" s="22"/>
    </row>
    <row r="213" spans="1:11" x14ac:dyDescent="0.35">
      <c r="A213" s="71">
        <v>1969</v>
      </c>
      <c r="B213" s="71">
        <f t="shared" si="9"/>
        <v>4101800</v>
      </c>
      <c r="C213" s="71" t="s">
        <v>166</v>
      </c>
      <c r="D213" s="71">
        <v>218</v>
      </c>
      <c r="E213" s="71" t="s">
        <v>2047</v>
      </c>
      <c r="F213" s="71">
        <v>194</v>
      </c>
      <c r="G213" s="71">
        <v>99</v>
      </c>
      <c r="H213" s="72">
        <v>0.51029999999999998</v>
      </c>
      <c r="I213" s="73">
        <f t="shared" si="10"/>
        <v>3</v>
      </c>
      <c r="J213" s="73">
        <f t="shared" si="11"/>
        <v>1</v>
      </c>
      <c r="K213" s="22"/>
    </row>
    <row r="214" spans="1:11" ht="29" x14ac:dyDescent="0.35">
      <c r="A214" s="71">
        <v>1970</v>
      </c>
      <c r="B214" s="71">
        <f t="shared" si="9"/>
        <v>4103720</v>
      </c>
      <c r="C214" s="71" t="s">
        <v>86</v>
      </c>
      <c r="D214" s="71">
        <v>4392</v>
      </c>
      <c r="E214" s="71" t="s">
        <v>2048</v>
      </c>
      <c r="F214" s="71">
        <v>115</v>
      </c>
      <c r="G214" s="71">
        <v>62</v>
      </c>
      <c r="H214" s="72">
        <v>0.53910000000000002</v>
      </c>
      <c r="I214" s="73">
        <f t="shared" si="10"/>
        <v>9</v>
      </c>
      <c r="J214" s="73">
        <f t="shared" si="11"/>
        <v>3</v>
      </c>
      <c r="K214" s="22" t="s">
        <v>1889</v>
      </c>
    </row>
    <row r="215" spans="1:11" x14ac:dyDescent="0.35">
      <c r="A215" s="71">
        <v>1970</v>
      </c>
      <c r="B215" s="71">
        <f t="shared" si="9"/>
        <v>4103720</v>
      </c>
      <c r="C215" s="71" t="s">
        <v>86</v>
      </c>
      <c r="D215" s="71">
        <v>219</v>
      </c>
      <c r="E215" s="71" t="s">
        <v>2049</v>
      </c>
      <c r="F215" s="71">
        <v>582</v>
      </c>
      <c r="G215" s="71">
        <v>288</v>
      </c>
      <c r="H215" s="72">
        <v>0.49480000000000002</v>
      </c>
      <c r="I215" s="73">
        <f t="shared" si="10"/>
        <v>9</v>
      </c>
      <c r="J215" s="73">
        <f t="shared" si="11"/>
        <v>3</v>
      </c>
      <c r="K215" s="22" t="s">
        <v>1889</v>
      </c>
    </row>
    <row r="216" spans="1:11" x14ac:dyDescent="0.35">
      <c r="A216" s="71">
        <v>1970</v>
      </c>
      <c r="B216" s="71">
        <f t="shared" si="9"/>
        <v>4103720</v>
      </c>
      <c r="C216" s="71" t="s">
        <v>86</v>
      </c>
      <c r="D216" s="71">
        <v>5302</v>
      </c>
      <c r="E216" s="71" t="s">
        <v>2050</v>
      </c>
      <c r="F216" s="71">
        <v>670</v>
      </c>
      <c r="G216" s="71">
        <v>328</v>
      </c>
      <c r="H216" s="72">
        <v>0.48959999999999998</v>
      </c>
      <c r="I216" s="73">
        <f t="shared" si="10"/>
        <v>9</v>
      </c>
      <c r="J216" s="73">
        <f t="shared" si="11"/>
        <v>3</v>
      </c>
      <c r="K216" s="22" t="s">
        <v>1889</v>
      </c>
    </row>
    <row r="217" spans="1:11" x14ac:dyDescent="0.35">
      <c r="A217" s="71">
        <v>1970</v>
      </c>
      <c r="B217" s="71">
        <f t="shared" si="9"/>
        <v>4103720</v>
      </c>
      <c r="C217" s="71" t="s">
        <v>86</v>
      </c>
      <c r="D217" s="71">
        <v>224</v>
      </c>
      <c r="E217" s="71" t="s">
        <v>2051</v>
      </c>
      <c r="F217" s="71">
        <v>792</v>
      </c>
      <c r="G217" s="71">
        <v>374</v>
      </c>
      <c r="H217" s="72">
        <v>0.47220000000000001</v>
      </c>
      <c r="I217" s="73">
        <f t="shared" si="10"/>
        <v>9</v>
      </c>
      <c r="J217" s="73">
        <f t="shared" si="11"/>
        <v>3</v>
      </c>
      <c r="K217" s="22"/>
    </row>
    <row r="218" spans="1:11" x14ac:dyDescent="0.35">
      <c r="A218" s="71">
        <v>1970</v>
      </c>
      <c r="B218" s="71">
        <f t="shared" si="9"/>
        <v>4103720</v>
      </c>
      <c r="C218" s="71" t="s">
        <v>86</v>
      </c>
      <c r="D218" s="71">
        <v>5489</v>
      </c>
      <c r="E218" s="71" t="s">
        <v>532</v>
      </c>
      <c r="F218" s="71">
        <v>209</v>
      </c>
      <c r="G218" s="71">
        <v>86</v>
      </c>
      <c r="H218" s="72">
        <v>0.41149999999999998</v>
      </c>
      <c r="I218" s="73">
        <f t="shared" si="10"/>
        <v>9</v>
      </c>
      <c r="J218" s="73">
        <f t="shared" si="11"/>
        <v>3</v>
      </c>
      <c r="K218" s="22"/>
    </row>
    <row r="219" spans="1:11" x14ac:dyDescent="0.35">
      <c r="A219" s="71">
        <v>1970</v>
      </c>
      <c r="B219" s="71">
        <f t="shared" si="9"/>
        <v>4103720</v>
      </c>
      <c r="C219" s="71" t="s">
        <v>86</v>
      </c>
      <c r="D219" s="71">
        <v>225</v>
      </c>
      <c r="E219" s="71" t="s">
        <v>2052</v>
      </c>
      <c r="F219" s="71">
        <v>847</v>
      </c>
      <c r="G219" s="71">
        <v>317</v>
      </c>
      <c r="H219" s="72">
        <v>0.37430000000000002</v>
      </c>
      <c r="I219" s="73">
        <f t="shared" si="10"/>
        <v>9</v>
      </c>
      <c r="J219" s="73">
        <f t="shared" si="11"/>
        <v>3</v>
      </c>
      <c r="K219" s="22"/>
    </row>
    <row r="220" spans="1:11" x14ac:dyDescent="0.35">
      <c r="A220" s="71">
        <v>1970</v>
      </c>
      <c r="B220" s="71">
        <f t="shared" si="9"/>
        <v>4103720</v>
      </c>
      <c r="C220" s="71" t="s">
        <v>86</v>
      </c>
      <c r="D220" s="71">
        <v>223</v>
      </c>
      <c r="E220" s="71" t="s">
        <v>2053</v>
      </c>
      <c r="F220" s="71">
        <v>209</v>
      </c>
      <c r="G220" s="71">
        <v>61</v>
      </c>
      <c r="H220" s="72">
        <v>0.29189999999999999</v>
      </c>
      <c r="I220" s="73">
        <f t="shared" si="10"/>
        <v>9</v>
      </c>
      <c r="J220" s="73">
        <f t="shared" si="11"/>
        <v>3</v>
      </c>
      <c r="K220" s="22"/>
    </row>
    <row r="221" spans="1:11" x14ac:dyDescent="0.35">
      <c r="A221" s="71">
        <v>1970</v>
      </c>
      <c r="B221" s="71">
        <f t="shared" si="9"/>
        <v>4103720</v>
      </c>
      <c r="C221" s="71" t="s">
        <v>86</v>
      </c>
      <c r="D221" s="71">
        <v>222</v>
      </c>
      <c r="E221" s="71" t="s">
        <v>528</v>
      </c>
      <c r="F221" s="71">
        <v>19</v>
      </c>
      <c r="G221" s="71">
        <v>2</v>
      </c>
      <c r="H221" s="72">
        <v>0.1053</v>
      </c>
      <c r="I221" s="73">
        <f t="shared" si="10"/>
        <v>9</v>
      </c>
      <c r="J221" s="73">
        <f t="shared" si="11"/>
        <v>3</v>
      </c>
      <c r="K221" s="22"/>
    </row>
    <row r="222" spans="1:11" x14ac:dyDescent="0.35">
      <c r="A222" s="71">
        <v>1970</v>
      </c>
      <c r="B222" s="71">
        <f t="shared" si="9"/>
        <v>4103720</v>
      </c>
      <c r="C222" s="71" t="s">
        <v>86</v>
      </c>
      <c r="D222" s="71">
        <v>265</v>
      </c>
      <c r="E222" s="71" t="s">
        <v>2054</v>
      </c>
      <c r="F222" s="71">
        <v>14</v>
      </c>
      <c r="G222" s="71">
        <v>0</v>
      </c>
      <c r="H222" s="72">
        <v>0</v>
      </c>
      <c r="I222" s="73">
        <f t="shared" si="10"/>
        <v>9</v>
      </c>
      <c r="J222" s="73">
        <f t="shared" si="11"/>
        <v>3</v>
      </c>
      <c r="K222" s="22"/>
    </row>
    <row r="223" spans="1:11" x14ac:dyDescent="0.35">
      <c r="A223" s="71">
        <v>1972</v>
      </c>
      <c r="B223" s="71">
        <f t="shared" si="9"/>
        <v>4105760</v>
      </c>
      <c r="C223" s="71" t="s">
        <v>184</v>
      </c>
      <c r="D223" s="71">
        <v>231</v>
      </c>
      <c r="E223" s="71" t="s">
        <v>2055</v>
      </c>
      <c r="F223" s="71">
        <v>328</v>
      </c>
      <c r="G223" s="71">
        <v>196</v>
      </c>
      <c r="H223" s="72">
        <v>0.59760000000000002</v>
      </c>
      <c r="I223" s="73">
        <f t="shared" si="10"/>
        <v>2</v>
      </c>
      <c r="J223" s="73">
        <f t="shared" si="11"/>
        <v>1</v>
      </c>
      <c r="K223" s="22" t="s">
        <v>1889</v>
      </c>
    </row>
    <row r="224" spans="1:11" x14ac:dyDescent="0.35">
      <c r="A224" s="71">
        <v>1972</v>
      </c>
      <c r="B224" s="71">
        <f t="shared" si="9"/>
        <v>4105760</v>
      </c>
      <c r="C224" s="71" t="s">
        <v>184</v>
      </c>
      <c r="D224" s="71">
        <v>239</v>
      </c>
      <c r="E224" s="71" t="s">
        <v>2056</v>
      </c>
      <c r="F224" s="71">
        <v>153</v>
      </c>
      <c r="G224" s="71">
        <v>80</v>
      </c>
      <c r="H224" s="72">
        <v>0.52290000000000003</v>
      </c>
      <c r="I224" s="73">
        <f t="shared" si="10"/>
        <v>2</v>
      </c>
      <c r="J224" s="73">
        <f t="shared" si="11"/>
        <v>1</v>
      </c>
      <c r="K224" s="22"/>
    </row>
    <row r="225" spans="1:11" ht="29" x14ac:dyDescent="0.35">
      <c r="A225" s="71">
        <v>1973</v>
      </c>
      <c r="B225" s="71">
        <f t="shared" si="9"/>
        <v>4110020</v>
      </c>
      <c r="C225" s="71" t="s">
        <v>220</v>
      </c>
      <c r="D225" s="71">
        <v>229</v>
      </c>
      <c r="E225" s="71" t="s">
        <v>2057</v>
      </c>
      <c r="F225" s="71">
        <v>47</v>
      </c>
      <c r="G225" s="71">
        <v>32</v>
      </c>
      <c r="H225" s="72">
        <v>0.68089999999999995</v>
      </c>
      <c r="I225" s="73">
        <f t="shared" si="10"/>
        <v>2</v>
      </c>
      <c r="J225" s="73">
        <f t="shared" si="11"/>
        <v>1</v>
      </c>
      <c r="K225" s="22" t="s">
        <v>1889</v>
      </c>
    </row>
    <row r="226" spans="1:11" ht="29" x14ac:dyDescent="0.35">
      <c r="A226" s="71">
        <v>1973</v>
      </c>
      <c r="B226" s="71">
        <f t="shared" si="9"/>
        <v>4110020</v>
      </c>
      <c r="C226" s="71" t="s">
        <v>220</v>
      </c>
      <c r="D226" s="71">
        <v>228</v>
      </c>
      <c r="E226" s="71" t="s">
        <v>2058</v>
      </c>
      <c r="F226" s="71">
        <v>146</v>
      </c>
      <c r="G226" s="71">
        <v>97</v>
      </c>
      <c r="H226" s="72">
        <v>0.66439999999999999</v>
      </c>
      <c r="I226" s="73">
        <f t="shared" si="10"/>
        <v>2</v>
      </c>
      <c r="J226" s="73">
        <f t="shared" si="11"/>
        <v>1</v>
      </c>
      <c r="K226" s="22"/>
    </row>
    <row r="227" spans="1:11" x14ac:dyDescent="0.35">
      <c r="A227" s="71">
        <v>1974</v>
      </c>
      <c r="B227" s="71">
        <f t="shared" si="9"/>
        <v>4102310</v>
      </c>
      <c r="C227" s="71" t="s">
        <v>127</v>
      </c>
      <c r="D227" s="71">
        <v>236</v>
      </c>
      <c r="E227" s="71" t="s">
        <v>2059</v>
      </c>
      <c r="F227" s="71">
        <v>607</v>
      </c>
      <c r="G227" s="71">
        <v>368</v>
      </c>
      <c r="H227" s="72">
        <v>0.60629999999999995</v>
      </c>
      <c r="I227" s="73">
        <f t="shared" si="10"/>
        <v>3</v>
      </c>
      <c r="J227" s="73">
        <f t="shared" si="11"/>
        <v>1</v>
      </c>
      <c r="K227" s="22" t="s">
        <v>1889</v>
      </c>
    </row>
    <row r="228" spans="1:11" x14ac:dyDescent="0.35">
      <c r="A228" s="71">
        <v>1974</v>
      </c>
      <c r="B228" s="71">
        <f t="shared" si="9"/>
        <v>4102310</v>
      </c>
      <c r="C228" s="71" t="s">
        <v>127</v>
      </c>
      <c r="D228" s="71">
        <v>235</v>
      </c>
      <c r="E228" s="71" t="s">
        <v>2060</v>
      </c>
      <c r="F228" s="71">
        <v>332</v>
      </c>
      <c r="G228" s="71">
        <v>190</v>
      </c>
      <c r="H228" s="72">
        <v>0.57230000000000003</v>
      </c>
      <c r="I228" s="73">
        <f t="shared" si="10"/>
        <v>3</v>
      </c>
      <c r="J228" s="73">
        <f t="shared" si="11"/>
        <v>1</v>
      </c>
      <c r="K228" s="22"/>
    </row>
    <row r="229" spans="1:11" x14ac:dyDescent="0.35">
      <c r="A229" s="71">
        <v>1974</v>
      </c>
      <c r="B229" s="71">
        <f t="shared" si="9"/>
        <v>4102310</v>
      </c>
      <c r="C229" s="71" t="s">
        <v>127</v>
      </c>
      <c r="D229" s="71">
        <v>237</v>
      </c>
      <c r="E229" s="71" t="s">
        <v>2061</v>
      </c>
      <c r="F229" s="71">
        <v>490</v>
      </c>
      <c r="G229" s="71">
        <v>272</v>
      </c>
      <c r="H229" s="72">
        <v>0.55510000000000004</v>
      </c>
      <c r="I229" s="73">
        <f t="shared" si="10"/>
        <v>3</v>
      </c>
      <c r="J229" s="73">
        <f t="shared" si="11"/>
        <v>1</v>
      </c>
      <c r="K229" s="22"/>
    </row>
    <row r="230" spans="1:11" ht="29" x14ac:dyDescent="0.35">
      <c r="A230" s="71">
        <v>1976</v>
      </c>
      <c r="B230" s="71">
        <f t="shared" si="9"/>
        <v>4101980</v>
      </c>
      <c r="C230" s="71" t="s">
        <v>30</v>
      </c>
      <c r="D230" s="71">
        <v>4793</v>
      </c>
      <c r="E230" s="71" t="s">
        <v>2062</v>
      </c>
      <c r="F230" s="71">
        <v>218</v>
      </c>
      <c r="G230" s="71">
        <v>211</v>
      </c>
      <c r="H230" s="72">
        <v>0.96789999999999998</v>
      </c>
      <c r="I230" s="73">
        <f t="shared" si="10"/>
        <v>33</v>
      </c>
      <c r="J230" s="73">
        <f t="shared" si="11"/>
        <v>9</v>
      </c>
      <c r="K230" s="22" t="s">
        <v>1889</v>
      </c>
    </row>
    <row r="231" spans="1:11" ht="29" x14ac:dyDescent="0.35">
      <c r="A231" s="71">
        <v>1976</v>
      </c>
      <c r="B231" s="71">
        <f t="shared" si="9"/>
        <v>4101980</v>
      </c>
      <c r="C231" s="71" t="s">
        <v>30</v>
      </c>
      <c r="D231" s="71">
        <v>4129</v>
      </c>
      <c r="E231" s="71" t="s">
        <v>2063</v>
      </c>
      <c r="F231" s="71">
        <v>200</v>
      </c>
      <c r="G231" s="71">
        <v>165</v>
      </c>
      <c r="H231" s="72">
        <v>0.82499999999999996</v>
      </c>
      <c r="I231" s="73">
        <f t="shared" si="10"/>
        <v>33</v>
      </c>
      <c r="J231" s="73">
        <f t="shared" si="11"/>
        <v>9</v>
      </c>
      <c r="K231" s="22" t="s">
        <v>1889</v>
      </c>
    </row>
    <row r="232" spans="1:11" ht="29" x14ac:dyDescent="0.35">
      <c r="A232" s="71">
        <v>1976</v>
      </c>
      <c r="B232" s="71">
        <f t="shared" si="9"/>
        <v>4101980</v>
      </c>
      <c r="C232" s="71" t="s">
        <v>30</v>
      </c>
      <c r="D232" s="71">
        <v>1338</v>
      </c>
      <c r="E232" s="71" t="s">
        <v>2064</v>
      </c>
      <c r="F232" s="71">
        <v>111</v>
      </c>
      <c r="G232" s="71">
        <v>91</v>
      </c>
      <c r="H232" s="72">
        <v>0.81979999999999997</v>
      </c>
      <c r="I232" s="73">
        <f t="shared" si="10"/>
        <v>33</v>
      </c>
      <c r="J232" s="73">
        <f t="shared" si="11"/>
        <v>9</v>
      </c>
      <c r="K232" s="22" t="s">
        <v>1889</v>
      </c>
    </row>
    <row r="233" spans="1:11" ht="29" x14ac:dyDescent="0.35">
      <c r="A233" s="71">
        <v>1976</v>
      </c>
      <c r="B233" s="71">
        <f t="shared" si="9"/>
        <v>4101980</v>
      </c>
      <c r="C233" s="71" t="s">
        <v>30</v>
      </c>
      <c r="D233" s="71">
        <v>245</v>
      </c>
      <c r="E233" s="71" t="s">
        <v>2065</v>
      </c>
      <c r="F233" s="71">
        <v>374</v>
      </c>
      <c r="G233" s="71">
        <v>296</v>
      </c>
      <c r="H233" s="72">
        <v>0.79139999999999999</v>
      </c>
      <c r="I233" s="73">
        <f t="shared" si="10"/>
        <v>33</v>
      </c>
      <c r="J233" s="73">
        <f t="shared" si="11"/>
        <v>9</v>
      </c>
      <c r="K233" s="22" t="s">
        <v>1889</v>
      </c>
    </row>
    <row r="234" spans="1:11" ht="29" x14ac:dyDescent="0.35">
      <c r="A234" s="71">
        <v>1976</v>
      </c>
      <c r="B234" s="71">
        <f t="shared" si="9"/>
        <v>4101980</v>
      </c>
      <c r="C234" s="71" t="s">
        <v>30</v>
      </c>
      <c r="D234" s="71">
        <v>1310</v>
      </c>
      <c r="E234" s="71" t="s">
        <v>2066</v>
      </c>
      <c r="F234" s="71">
        <v>349</v>
      </c>
      <c r="G234" s="71">
        <v>215</v>
      </c>
      <c r="H234" s="72">
        <v>0.61599999999999999</v>
      </c>
      <c r="I234" s="73">
        <f t="shared" si="10"/>
        <v>33</v>
      </c>
      <c r="J234" s="73">
        <f t="shared" si="11"/>
        <v>9</v>
      </c>
      <c r="K234" s="22" t="s">
        <v>1889</v>
      </c>
    </row>
    <row r="235" spans="1:11" ht="29" x14ac:dyDescent="0.35">
      <c r="A235" s="71">
        <v>1976</v>
      </c>
      <c r="B235" s="71">
        <f t="shared" si="9"/>
        <v>4101980</v>
      </c>
      <c r="C235" s="71" t="s">
        <v>30</v>
      </c>
      <c r="D235" s="71">
        <v>253</v>
      </c>
      <c r="E235" s="71" t="s">
        <v>2067</v>
      </c>
      <c r="F235" s="71">
        <v>436</v>
      </c>
      <c r="G235" s="71">
        <v>249</v>
      </c>
      <c r="H235" s="72">
        <v>0.57110000000000005</v>
      </c>
      <c r="I235" s="73">
        <f t="shared" si="10"/>
        <v>33</v>
      </c>
      <c r="J235" s="73">
        <f t="shared" si="11"/>
        <v>9</v>
      </c>
      <c r="K235" s="22" t="s">
        <v>1889</v>
      </c>
    </row>
    <row r="236" spans="1:11" ht="29" x14ac:dyDescent="0.35">
      <c r="A236" s="71">
        <v>1976</v>
      </c>
      <c r="B236" s="71">
        <f t="shared" si="9"/>
        <v>4101980</v>
      </c>
      <c r="C236" s="71" t="s">
        <v>30</v>
      </c>
      <c r="D236" s="71">
        <v>241</v>
      </c>
      <c r="E236" s="71" t="s">
        <v>2068</v>
      </c>
      <c r="F236" s="71">
        <v>558</v>
      </c>
      <c r="G236" s="71">
        <v>310</v>
      </c>
      <c r="H236" s="72">
        <v>0.55559999999999998</v>
      </c>
      <c r="I236" s="73">
        <f t="shared" si="10"/>
        <v>33</v>
      </c>
      <c r="J236" s="73">
        <f t="shared" si="11"/>
        <v>9</v>
      </c>
      <c r="K236" s="22" t="s">
        <v>1889</v>
      </c>
    </row>
    <row r="237" spans="1:11" ht="29" x14ac:dyDescent="0.35">
      <c r="A237" s="71">
        <v>1976</v>
      </c>
      <c r="B237" s="71">
        <f t="shared" si="9"/>
        <v>4101980</v>
      </c>
      <c r="C237" s="71" t="s">
        <v>30</v>
      </c>
      <c r="D237" s="71">
        <v>249</v>
      </c>
      <c r="E237" s="71" t="s">
        <v>2069</v>
      </c>
      <c r="F237" s="71">
        <v>659</v>
      </c>
      <c r="G237" s="71">
        <v>350</v>
      </c>
      <c r="H237" s="72">
        <v>0.53110000000000002</v>
      </c>
      <c r="I237" s="73">
        <f t="shared" si="10"/>
        <v>33</v>
      </c>
      <c r="J237" s="73">
        <f t="shared" si="11"/>
        <v>9</v>
      </c>
      <c r="K237" s="22" t="s">
        <v>1889</v>
      </c>
    </row>
    <row r="238" spans="1:11" ht="29" x14ac:dyDescent="0.35">
      <c r="A238" s="71">
        <v>1976</v>
      </c>
      <c r="B238" s="71">
        <f t="shared" si="9"/>
        <v>4101980</v>
      </c>
      <c r="C238" s="71" t="s">
        <v>30</v>
      </c>
      <c r="D238" s="71">
        <v>246</v>
      </c>
      <c r="E238" s="71" t="s">
        <v>2070</v>
      </c>
      <c r="F238" s="71">
        <v>451</v>
      </c>
      <c r="G238" s="71">
        <v>217</v>
      </c>
      <c r="H238" s="72">
        <v>0.48120000000000002</v>
      </c>
      <c r="I238" s="73">
        <f t="shared" si="10"/>
        <v>33</v>
      </c>
      <c r="J238" s="73">
        <f t="shared" si="11"/>
        <v>9</v>
      </c>
      <c r="K238" s="22" t="s">
        <v>1889</v>
      </c>
    </row>
    <row r="239" spans="1:11" ht="29" x14ac:dyDescent="0.35">
      <c r="A239" s="71">
        <v>1976</v>
      </c>
      <c r="B239" s="71">
        <f t="shared" si="9"/>
        <v>4101980</v>
      </c>
      <c r="C239" s="71" t="s">
        <v>30</v>
      </c>
      <c r="D239" s="71">
        <v>3221</v>
      </c>
      <c r="E239" s="71" t="s">
        <v>2071</v>
      </c>
      <c r="F239" s="71">
        <v>254</v>
      </c>
      <c r="G239" s="71">
        <v>106</v>
      </c>
      <c r="H239" s="72">
        <v>0.4173</v>
      </c>
      <c r="I239" s="73">
        <f t="shared" si="10"/>
        <v>33</v>
      </c>
      <c r="J239" s="73">
        <f t="shared" si="11"/>
        <v>9</v>
      </c>
      <c r="K239" s="22"/>
    </row>
    <row r="240" spans="1:11" ht="29" x14ac:dyDescent="0.35">
      <c r="A240" s="71">
        <v>1976</v>
      </c>
      <c r="B240" s="71">
        <f t="shared" si="9"/>
        <v>4101980</v>
      </c>
      <c r="C240" s="71" t="s">
        <v>30</v>
      </c>
      <c r="D240" s="71">
        <v>1308</v>
      </c>
      <c r="E240" s="71" t="s">
        <v>2072</v>
      </c>
      <c r="F240" s="71">
        <v>539</v>
      </c>
      <c r="G240" s="71">
        <v>223</v>
      </c>
      <c r="H240" s="72">
        <v>0.41370000000000001</v>
      </c>
      <c r="I240" s="73">
        <f t="shared" si="10"/>
        <v>33</v>
      </c>
      <c r="J240" s="73">
        <f t="shared" si="11"/>
        <v>9</v>
      </c>
      <c r="K240" s="22"/>
    </row>
    <row r="241" spans="1:11" ht="29" x14ac:dyDescent="0.35">
      <c r="A241" s="71">
        <v>1976</v>
      </c>
      <c r="B241" s="71">
        <f t="shared" si="9"/>
        <v>4101980</v>
      </c>
      <c r="C241" s="71" t="s">
        <v>30</v>
      </c>
      <c r="D241" s="71">
        <v>1309</v>
      </c>
      <c r="E241" s="71" t="s">
        <v>2073</v>
      </c>
      <c r="F241" s="71">
        <v>852</v>
      </c>
      <c r="G241" s="71">
        <v>343</v>
      </c>
      <c r="H241" s="72">
        <v>0.40260000000000001</v>
      </c>
      <c r="I241" s="73">
        <f t="shared" si="10"/>
        <v>33</v>
      </c>
      <c r="J241" s="73">
        <f t="shared" si="11"/>
        <v>9</v>
      </c>
      <c r="K241" s="22"/>
    </row>
    <row r="242" spans="1:11" ht="29" x14ac:dyDescent="0.35">
      <c r="A242" s="71">
        <v>1976</v>
      </c>
      <c r="B242" s="71">
        <f t="shared" si="9"/>
        <v>4101980</v>
      </c>
      <c r="C242" s="71" t="s">
        <v>30</v>
      </c>
      <c r="D242" s="71">
        <v>247</v>
      </c>
      <c r="E242" s="71" t="s">
        <v>2074</v>
      </c>
      <c r="F242" s="71">
        <v>489</v>
      </c>
      <c r="G242" s="71">
        <v>195</v>
      </c>
      <c r="H242" s="72">
        <v>0.39879999999999999</v>
      </c>
      <c r="I242" s="73">
        <f t="shared" si="10"/>
        <v>33</v>
      </c>
      <c r="J242" s="73">
        <f t="shared" si="11"/>
        <v>9</v>
      </c>
      <c r="K242" s="22"/>
    </row>
    <row r="243" spans="1:11" ht="29" x14ac:dyDescent="0.35">
      <c r="A243" s="71">
        <v>1976</v>
      </c>
      <c r="B243" s="71">
        <f t="shared" si="9"/>
        <v>4101980</v>
      </c>
      <c r="C243" s="71" t="s">
        <v>30</v>
      </c>
      <c r="D243" s="71">
        <v>1266</v>
      </c>
      <c r="E243" s="71" t="s">
        <v>2075</v>
      </c>
      <c r="F243" s="71">
        <v>455</v>
      </c>
      <c r="G243" s="71">
        <v>172</v>
      </c>
      <c r="H243" s="72">
        <v>0.378</v>
      </c>
      <c r="I243" s="73">
        <f t="shared" si="10"/>
        <v>33</v>
      </c>
      <c r="J243" s="73">
        <f t="shared" si="11"/>
        <v>9</v>
      </c>
      <c r="K243" s="22"/>
    </row>
    <row r="244" spans="1:11" ht="29" x14ac:dyDescent="0.35">
      <c r="A244" s="71">
        <v>1976</v>
      </c>
      <c r="B244" s="71">
        <f t="shared" si="9"/>
        <v>4101980</v>
      </c>
      <c r="C244" s="71" t="s">
        <v>30</v>
      </c>
      <c r="D244" s="71">
        <v>5293</v>
      </c>
      <c r="E244" s="71" t="s">
        <v>2076</v>
      </c>
      <c r="F244" s="71">
        <v>522</v>
      </c>
      <c r="G244" s="71">
        <v>191</v>
      </c>
      <c r="H244" s="72">
        <v>0.3659</v>
      </c>
      <c r="I244" s="73">
        <f t="shared" si="10"/>
        <v>33</v>
      </c>
      <c r="J244" s="73">
        <f t="shared" si="11"/>
        <v>9</v>
      </c>
      <c r="K244" s="22"/>
    </row>
    <row r="245" spans="1:11" ht="29" x14ac:dyDescent="0.35">
      <c r="A245" s="71">
        <v>1976</v>
      </c>
      <c r="B245" s="71">
        <f t="shared" si="9"/>
        <v>4101980</v>
      </c>
      <c r="C245" s="71" t="s">
        <v>30</v>
      </c>
      <c r="D245" s="71">
        <v>250</v>
      </c>
      <c r="E245" s="71" t="s">
        <v>2077</v>
      </c>
      <c r="F245" s="71">
        <v>503</v>
      </c>
      <c r="G245" s="71">
        <v>175</v>
      </c>
      <c r="H245" s="72">
        <v>0.34789999999999999</v>
      </c>
      <c r="I245" s="73">
        <f t="shared" si="10"/>
        <v>33</v>
      </c>
      <c r="J245" s="73">
        <f t="shared" si="11"/>
        <v>9</v>
      </c>
      <c r="K245" s="22"/>
    </row>
    <row r="246" spans="1:11" ht="29" x14ac:dyDescent="0.35">
      <c r="A246" s="71">
        <v>1976</v>
      </c>
      <c r="B246" s="71">
        <f t="shared" si="9"/>
        <v>4101980</v>
      </c>
      <c r="C246" s="71" t="s">
        <v>30</v>
      </c>
      <c r="D246" s="71">
        <v>252</v>
      </c>
      <c r="E246" s="71" t="s">
        <v>2078</v>
      </c>
      <c r="F246" s="74">
        <v>1311</v>
      </c>
      <c r="G246" s="71">
        <v>443</v>
      </c>
      <c r="H246" s="72">
        <v>0.33789999999999998</v>
      </c>
      <c r="I246" s="73">
        <f t="shared" si="10"/>
        <v>33</v>
      </c>
      <c r="J246" s="73">
        <f t="shared" si="11"/>
        <v>9</v>
      </c>
      <c r="K246" s="22"/>
    </row>
    <row r="247" spans="1:11" ht="29" x14ac:dyDescent="0.35">
      <c r="A247" s="71">
        <v>1976</v>
      </c>
      <c r="B247" s="71">
        <f t="shared" si="9"/>
        <v>4101980</v>
      </c>
      <c r="C247" s="71" t="s">
        <v>30</v>
      </c>
      <c r="D247" s="71">
        <v>251</v>
      </c>
      <c r="E247" s="71" t="s">
        <v>2079</v>
      </c>
      <c r="F247" s="74">
        <v>1639</v>
      </c>
      <c r="G247" s="71">
        <v>523</v>
      </c>
      <c r="H247" s="72">
        <v>0.31909999999999999</v>
      </c>
      <c r="I247" s="73">
        <f t="shared" si="10"/>
        <v>33</v>
      </c>
      <c r="J247" s="73">
        <f t="shared" si="11"/>
        <v>9</v>
      </c>
      <c r="K247" s="22"/>
    </row>
    <row r="248" spans="1:11" ht="29" x14ac:dyDescent="0.35">
      <c r="A248" s="71">
        <v>1976</v>
      </c>
      <c r="B248" s="71">
        <f t="shared" si="9"/>
        <v>4101980</v>
      </c>
      <c r="C248" s="71" t="s">
        <v>30</v>
      </c>
      <c r="D248" s="71">
        <v>5309</v>
      </c>
      <c r="E248" s="71" t="s">
        <v>2080</v>
      </c>
      <c r="F248" s="71">
        <v>202</v>
      </c>
      <c r="G248" s="71">
        <v>64</v>
      </c>
      <c r="H248" s="72">
        <v>0.31680000000000003</v>
      </c>
      <c r="I248" s="73">
        <f t="shared" si="10"/>
        <v>33</v>
      </c>
      <c r="J248" s="73">
        <f t="shared" si="11"/>
        <v>9</v>
      </c>
      <c r="K248" s="22"/>
    </row>
    <row r="249" spans="1:11" ht="29" x14ac:dyDescent="0.35">
      <c r="A249" s="71">
        <v>1976</v>
      </c>
      <c r="B249" s="71">
        <f t="shared" si="9"/>
        <v>4101980</v>
      </c>
      <c r="C249" s="71" t="s">
        <v>30</v>
      </c>
      <c r="D249" s="71">
        <v>5452</v>
      </c>
      <c r="E249" s="71" t="s">
        <v>394</v>
      </c>
      <c r="F249" s="71">
        <v>288</v>
      </c>
      <c r="G249" s="71">
        <v>91</v>
      </c>
      <c r="H249" s="72">
        <v>0.316</v>
      </c>
      <c r="I249" s="73">
        <f t="shared" si="10"/>
        <v>33</v>
      </c>
      <c r="J249" s="73">
        <f t="shared" si="11"/>
        <v>9</v>
      </c>
      <c r="K249" s="22"/>
    </row>
    <row r="250" spans="1:11" ht="29" x14ac:dyDescent="0.35">
      <c r="A250" s="71">
        <v>1976</v>
      </c>
      <c r="B250" s="71">
        <f t="shared" si="9"/>
        <v>4101980</v>
      </c>
      <c r="C250" s="71" t="s">
        <v>30</v>
      </c>
      <c r="D250" s="71">
        <v>3217</v>
      </c>
      <c r="E250" s="71" t="s">
        <v>2081</v>
      </c>
      <c r="F250" s="71">
        <v>695</v>
      </c>
      <c r="G250" s="71">
        <v>216</v>
      </c>
      <c r="H250" s="72">
        <v>0.31080000000000002</v>
      </c>
      <c r="I250" s="73">
        <f t="shared" si="10"/>
        <v>33</v>
      </c>
      <c r="J250" s="73">
        <f t="shared" si="11"/>
        <v>9</v>
      </c>
      <c r="K250" s="22"/>
    </row>
    <row r="251" spans="1:11" ht="29" x14ac:dyDescent="0.35">
      <c r="A251" s="71">
        <v>1976</v>
      </c>
      <c r="B251" s="71">
        <f t="shared" si="9"/>
        <v>4101980</v>
      </c>
      <c r="C251" s="71" t="s">
        <v>30</v>
      </c>
      <c r="D251" s="71">
        <v>1317</v>
      </c>
      <c r="E251" s="71" t="s">
        <v>2082</v>
      </c>
      <c r="F251" s="71">
        <v>551</v>
      </c>
      <c r="G251" s="71">
        <v>170</v>
      </c>
      <c r="H251" s="72">
        <v>0.3085</v>
      </c>
      <c r="I251" s="73">
        <f t="shared" si="10"/>
        <v>33</v>
      </c>
      <c r="J251" s="73">
        <f t="shared" si="11"/>
        <v>9</v>
      </c>
      <c r="K251" s="22"/>
    </row>
    <row r="252" spans="1:11" ht="29" x14ac:dyDescent="0.35">
      <c r="A252" s="71">
        <v>1976</v>
      </c>
      <c r="B252" s="71">
        <f t="shared" si="9"/>
        <v>4101980</v>
      </c>
      <c r="C252" s="71" t="s">
        <v>30</v>
      </c>
      <c r="D252" s="71">
        <v>4646</v>
      </c>
      <c r="E252" s="71" t="s">
        <v>2083</v>
      </c>
      <c r="F252" s="71">
        <v>523</v>
      </c>
      <c r="G252" s="71">
        <v>144</v>
      </c>
      <c r="H252" s="72">
        <v>0.27529999999999999</v>
      </c>
      <c r="I252" s="73">
        <f t="shared" si="10"/>
        <v>33</v>
      </c>
      <c r="J252" s="73">
        <f t="shared" si="11"/>
        <v>9</v>
      </c>
      <c r="K252" s="22"/>
    </row>
    <row r="253" spans="1:11" ht="29" x14ac:dyDescent="0.35">
      <c r="A253" s="71">
        <v>1976</v>
      </c>
      <c r="B253" s="71">
        <f t="shared" si="9"/>
        <v>4101980</v>
      </c>
      <c r="C253" s="71" t="s">
        <v>30</v>
      </c>
      <c r="D253" s="71">
        <v>3947</v>
      </c>
      <c r="E253" s="71" t="s">
        <v>2084</v>
      </c>
      <c r="F253" s="71">
        <v>521</v>
      </c>
      <c r="G253" s="71">
        <v>132</v>
      </c>
      <c r="H253" s="72">
        <v>0.25340000000000001</v>
      </c>
      <c r="I253" s="73">
        <f t="shared" si="10"/>
        <v>33</v>
      </c>
      <c r="J253" s="73">
        <f t="shared" si="11"/>
        <v>9</v>
      </c>
      <c r="K253" s="22"/>
    </row>
    <row r="254" spans="1:11" ht="29" x14ac:dyDescent="0.35">
      <c r="A254" s="71">
        <v>1976</v>
      </c>
      <c r="B254" s="71">
        <f t="shared" si="9"/>
        <v>4101980</v>
      </c>
      <c r="C254" s="71" t="s">
        <v>30</v>
      </c>
      <c r="D254" s="71">
        <v>242</v>
      </c>
      <c r="E254" s="71" t="s">
        <v>2085</v>
      </c>
      <c r="F254" s="71">
        <v>784</v>
      </c>
      <c r="G254" s="71">
        <v>182</v>
      </c>
      <c r="H254" s="72">
        <v>0.2321</v>
      </c>
      <c r="I254" s="73">
        <f t="shared" si="10"/>
        <v>33</v>
      </c>
      <c r="J254" s="73">
        <f t="shared" si="11"/>
        <v>9</v>
      </c>
      <c r="K254" s="22"/>
    </row>
    <row r="255" spans="1:11" ht="29" x14ac:dyDescent="0.35">
      <c r="A255" s="71">
        <v>1976</v>
      </c>
      <c r="B255" s="71">
        <f t="shared" si="9"/>
        <v>4101980</v>
      </c>
      <c r="C255" s="71" t="s">
        <v>30</v>
      </c>
      <c r="D255" s="71">
        <v>5429</v>
      </c>
      <c r="E255" s="71" t="s">
        <v>406</v>
      </c>
      <c r="F255" s="71">
        <v>118</v>
      </c>
      <c r="G255" s="71">
        <v>25</v>
      </c>
      <c r="H255" s="72">
        <v>0.21190000000000001</v>
      </c>
      <c r="I255" s="73">
        <f t="shared" si="10"/>
        <v>33</v>
      </c>
      <c r="J255" s="73">
        <f t="shared" si="11"/>
        <v>9</v>
      </c>
      <c r="K255" s="22"/>
    </row>
    <row r="256" spans="1:11" ht="29" x14ac:dyDescent="0.35">
      <c r="A256" s="71">
        <v>1976</v>
      </c>
      <c r="B256" s="71">
        <f t="shared" si="9"/>
        <v>4101980</v>
      </c>
      <c r="C256" s="71" t="s">
        <v>30</v>
      </c>
      <c r="D256" s="71">
        <v>3448</v>
      </c>
      <c r="E256" s="71" t="s">
        <v>402</v>
      </c>
      <c r="F256" s="71">
        <v>150</v>
      </c>
      <c r="G256" s="71">
        <v>29</v>
      </c>
      <c r="H256" s="72">
        <v>0.1933</v>
      </c>
      <c r="I256" s="73">
        <f t="shared" si="10"/>
        <v>33</v>
      </c>
      <c r="J256" s="73">
        <f t="shared" si="11"/>
        <v>9</v>
      </c>
      <c r="K256" s="22"/>
    </row>
    <row r="257" spans="1:11" ht="29" x14ac:dyDescent="0.35">
      <c r="A257" s="71">
        <v>1976</v>
      </c>
      <c r="B257" s="71">
        <f t="shared" si="9"/>
        <v>4101980</v>
      </c>
      <c r="C257" s="71" t="s">
        <v>30</v>
      </c>
      <c r="D257" s="71">
        <v>1324</v>
      </c>
      <c r="E257" s="71" t="s">
        <v>2086</v>
      </c>
      <c r="F257" s="71">
        <v>168</v>
      </c>
      <c r="G257" s="71">
        <v>26</v>
      </c>
      <c r="H257" s="72">
        <v>0.15479999999999999</v>
      </c>
      <c r="I257" s="73">
        <f t="shared" si="10"/>
        <v>33</v>
      </c>
      <c r="J257" s="73">
        <f t="shared" si="11"/>
        <v>9</v>
      </c>
      <c r="K257" s="22"/>
    </row>
    <row r="258" spans="1:11" ht="29" x14ac:dyDescent="0.35">
      <c r="A258" s="71">
        <v>1976</v>
      </c>
      <c r="B258" s="71">
        <f t="shared" si="9"/>
        <v>4101980</v>
      </c>
      <c r="C258" s="71" t="s">
        <v>30</v>
      </c>
      <c r="D258" s="71">
        <v>3216</v>
      </c>
      <c r="E258" s="71" t="s">
        <v>2087</v>
      </c>
      <c r="F258" s="74">
        <v>1668</v>
      </c>
      <c r="G258" s="71">
        <v>189</v>
      </c>
      <c r="H258" s="72">
        <v>0.1133</v>
      </c>
      <c r="I258" s="73">
        <f t="shared" si="10"/>
        <v>33</v>
      </c>
      <c r="J258" s="73">
        <f t="shared" si="11"/>
        <v>9</v>
      </c>
      <c r="K258" s="22"/>
    </row>
    <row r="259" spans="1:11" ht="29" x14ac:dyDescent="0.35">
      <c r="A259" s="71">
        <v>1976</v>
      </c>
      <c r="B259" s="71">
        <f t="shared" si="9"/>
        <v>4101980</v>
      </c>
      <c r="C259" s="71" t="s">
        <v>30</v>
      </c>
      <c r="D259" s="71">
        <v>3218</v>
      </c>
      <c r="E259" s="71" t="s">
        <v>2088</v>
      </c>
      <c r="F259" s="71">
        <v>534</v>
      </c>
      <c r="G259" s="71">
        <v>54</v>
      </c>
      <c r="H259" s="72">
        <v>0.1011</v>
      </c>
      <c r="I259" s="73">
        <f t="shared" si="10"/>
        <v>33</v>
      </c>
      <c r="J259" s="73">
        <f t="shared" si="11"/>
        <v>9</v>
      </c>
      <c r="K259" s="22"/>
    </row>
    <row r="260" spans="1:11" ht="29" x14ac:dyDescent="0.35">
      <c r="A260" s="71">
        <v>1976</v>
      </c>
      <c r="B260" s="71">
        <f t="shared" si="9"/>
        <v>4101980</v>
      </c>
      <c r="C260" s="71" t="s">
        <v>30</v>
      </c>
      <c r="D260" s="71">
        <v>5292</v>
      </c>
      <c r="E260" s="71" t="s">
        <v>2089</v>
      </c>
      <c r="F260" s="71">
        <v>710</v>
      </c>
      <c r="G260" s="71">
        <v>64</v>
      </c>
      <c r="H260" s="72">
        <v>9.01E-2</v>
      </c>
      <c r="I260" s="73">
        <f t="shared" si="10"/>
        <v>33</v>
      </c>
      <c r="J260" s="73">
        <f t="shared" si="11"/>
        <v>9</v>
      </c>
      <c r="K260" s="22"/>
    </row>
    <row r="261" spans="1:11" ht="29" x14ac:dyDescent="0.35">
      <c r="A261" s="71">
        <v>1976</v>
      </c>
      <c r="B261" s="71">
        <f t="shared" si="9"/>
        <v>4101980</v>
      </c>
      <c r="C261" s="71" t="s">
        <v>30</v>
      </c>
      <c r="D261" s="71">
        <v>4680</v>
      </c>
      <c r="E261" s="71" t="s">
        <v>2090</v>
      </c>
      <c r="F261" s="71">
        <v>570</v>
      </c>
      <c r="G261" s="71">
        <v>44</v>
      </c>
      <c r="H261" s="72">
        <v>7.7200000000000005E-2</v>
      </c>
      <c r="I261" s="73">
        <f t="shared" si="10"/>
        <v>33</v>
      </c>
      <c r="J261" s="73">
        <f t="shared" si="11"/>
        <v>9</v>
      </c>
      <c r="K261" s="22"/>
    </row>
    <row r="262" spans="1:11" ht="29" x14ac:dyDescent="0.35">
      <c r="A262" s="71">
        <v>1976</v>
      </c>
      <c r="B262" s="71">
        <f t="shared" si="9"/>
        <v>4101980</v>
      </c>
      <c r="C262" s="71" t="s">
        <v>30</v>
      </c>
      <c r="D262" s="71">
        <v>3219</v>
      </c>
      <c r="E262" s="71" t="s">
        <v>2091</v>
      </c>
      <c r="F262" s="71">
        <v>388</v>
      </c>
      <c r="G262" s="71">
        <v>27</v>
      </c>
      <c r="H262" s="72">
        <v>6.9599999999999995E-2</v>
      </c>
      <c r="I262" s="73">
        <f t="shared" si="10"/>
        <v>33</v>
      </c>
      <c r="J262" s="73">
        <f t="shared" si="11"/>
        <v>9</v>
      </c>
      <c r="K262" s="22"/>
    </row>
    <row r="263" spans="1:11" x14ac:dyDescent="0.35">
      <c r="A263" s="71">
        <v>1977</v>
      </c>
      <c r="B263" s="71">
        <f t="shared" si="9"/>
        <v>4110350</v>
      </c>
      <c r="C263" s="71" t="s">
        <v>46</v>
      </c>
      <c r="D263" s="71">
        <v>259</v>
      </c>
      <c r="E263" s="71" t="s">
        <v>2092</v>
      </c>
      <c r="F263" s="71">
        <v>335</v>
      </c>
      <c r="G263" s="71">
        <v>271</v>
      </c>
      <c r="H263" s="72">
        <v>0.80900000000000005</v>
      </c>
      <c r="I263" s="73">
        <f t="shared" si="10"/>
        <v>13</v>
      </c>
      <c r="J263" s="73">
        <f t="shared" si="11"/>
        <v>4</v>
      </c>
      <c r="K263" s="22" t="s">
        <v>1889</v>
      </c>
    </row>
    <row r="264" spans="1:11" x14ac:dyDescent="0.35">
      <c r="A264" s="71">
        <v>1977</v>
      </c>
      <c r="B264" s="71">
        <f t="shared" ref="B264:B327" si="12">IF(ISNA(VLOOKUP($A264,POVRT,7,FALSE)),0,VLOOKUP($A264,POVRT,7,FALSE))</f>
        <v>4110350</v>
      </c>
      <c r="C264" s="71" t="s">
        <v>46</v>
      </c>
      <c r="D264" s="71">
        <v>1325</v>
      </c>
      <c r="E264" s="71" t="s">
        <v>2093</v>
      </c>
      <c r="F264" s="71">
        <v>362</v>
      </c>
      <c r="G264" s="71">
        <v>200</v>
      </c>
      <c r="H264" s="72">
        <v>0.55249999999999999</v>
      </c>
      <c r="I264" s="73">
        <f t="shared" ref="I264:I327" si="13">IF(ISNA(VLOOKUP($A264,Quar,3,FALSE)),0,VLOOKUP($A264,Quar,3,FALSE))</f>
        <v>13</v>
      </c>
      <c r="J264" s="73">
        <f t="shared" ref="J264:J327" si="14">IF(ISNA(VLOOKUP($A264,Quar,6,FALSE)),0,VLOOKUP($A264,Quar,6,FALSE))</f>
        <v>4</v>
      </c>
      <c r="K264" s="22" t="s">
        <v>1889</v>
      </c>
    </row>
    <row r="265" spans="1:11" x14ac:dyDescent="0.35">
      <c r="A265" s="71">
        <v>1977</v>
      </c>
      <c r="B265" s="71">
        <f t="shared" si="12"/>
        <v>4110350</v>
      </c>
      <c r="C265" s="71" t="s">
        <v>46</v>
      </c>
      <c r="D265" s="71">
        <v>258</v>
      </c>
      <c r="E265" s="71" t="s">
        <v>2094</v>
      </c>
      <c r="F265" s="71">
        <v>330</v>
      </c>
      <c r="G265" s="71">
        <v>181</v>
      </c>
      <c r="H265" s="72">
        <v>0.54849999999999999</v>
      </c>
      <c r="I265" s="73">
        <f t="shared" si="13"/>
        <v>13</v>
      </c>
      <c r="J265" s="73">
        <f t="shared" si="14"/>
        <v>4</v>
      </c>
      <c r="K265" s="22" t="s">
        <v>1889</v>
      </c>
    </row>
    <row r="266" spans="1:11" x14ac:dyDescent="0.35">
      <c r="A266" s="71">
        <v>1977</v>
      </c>
      <c r="B266" s="71">
        <f t="shared" si="12"/>
        <v>4110350</v>
      </c>
      <c r="C266" s="71" t="s">
        <v>46</v>
      </c>
      <c r="D266" s="71">
        <v>262</v>
      </c>
      <c r="E266" s="71" t="s">
        <v>2095</v>
      </c>
      <c r="F266" s="71">
        <v>637</v>
      </c>
      <c r="G266" s="71">
        <v>340</v>
      </c>
      <c r="H266" s="72">
        <v>0.53380000000000005</v>
      </c>
      <c r="I266" s="73">
        <f t="shared" si="13"/>
        <v>13</v>
      </c>
      <c r="J266" s="73">
        <f t="shared" si="14"/>
        <v>4</v>
      </c>
      <c r="K266" s="22" t="s">
        <v>1889</v>
      </c>
    </row>
    <row r="267" spans="1:11" x14ac:dyDescent="0.35">
      <c r="A267" s="71">
        <v>1977</v>
      </c>
      <c r="B267" s="71">
        <f t="shared" si="12"/>
        <v>4110350</v>
      </c>
      <c r="C267" s="71" t="s">
        <v>46</v>
      </c>
      <c r="D267" s="71">
        <v>5500</v>
      </c>
      <c r="E267" s="71" t="s">
        <v>1283</v>
      </c>
      <c r="F267" s="71">
        <v>197</v>
      </c>
      <c r="G267" s="71">
        <v>98</v>
      </c>
      <c r="H267" s="72">
        <v>0.4975</v>
      </c>
      <c r="I267" s="73">
        <f t="shared" si="13"/>
        <v>13</v>
      </c>
      <c r="J267" s="73">
        <f t="shared" si="14"/>
        <v>4</v>
      </c>
      <c r="K267" s="22"/>
    </row>
    <row r="268" spans="1:11" x14ac:dyDescent="0.35">
      <c r="A268" s="71">
        <v>1977</v>
      </c>
      <c r="B268" s="71">
        <f t="shared" si="12"/>
        <v>4110350</v>
      </c>
      <c r="C268" s="71" t="s">
        <v>46</v>
      </c>
      <c r="D268" s="71">
        <v>256</v>
      </c>
      <c r="E268" s="71" t="s">
        <v>2096</v>
      </c>
      <c r="F268" s="71">
        <v>617</v>
      </c>
      <c r="G268" s="71">
        <v>279</v>
      </c>
      <c r="H268" s="72">
        <v>0.45219999999999999</v>
      </c>
      <c r="I268" s="73">
        <f t="shared" si="13"/>
        <v>13</v>
      </c>
      <c r="J268" s="73">
        <f t="shared" si="14"/>
        <v>4</v>
      </c>
      <c r="K268" s="22"/>
    </row>
    <row r="269" spans="1:11" x14ac:dyDescent="0.35">
      <c r="A269" s="71">
        <v>1977</v>
      </c>
      <c r="B269" s="71">
        <f t="shared" si="12"/>
        <v>4110350</v>
      </c>
      <c r="C269" s="71" t="s">
        <v>46</v>
      </c>
      <c r="D269" s="71">
        <v>1326</v>
      </c>
      <c r="E269" s="71" t="s">
        <v>2097</v>
      </c>
      <c r="F269" s="71">
        <v>738</v>
      </c>
      <c r="G269" s="71">
        <v>333</v>
      </c>
      <c r="H269" s="72">
        <v>0.45119999999999999</v>
      </c>
      <c r="I269" s="73">
        <f t="shared" si="13"/>
        <v>13</v>
      </c>
      <c r="J269" s="73">
        <f t="shared" si="14"/>
        <v>4</v>
      </c>
      <c r="K269" s="22"/>
    </row>
    <row r="270" spans="1:11" x14ac:dyDescent="0.35">
      <c r="A270" s="71">
        <v>1977</v>
      </c>
      <c r="B270" s="71">
        <f t="shared" si="12"/>
        <v>4110350</v>
      </c>
      <c r="C270" s="71" t="s">
        <v>46</v>
      </c>
      <c r="D270" s="71">
        <v>260</v>
      </c>
      <c r="E270" s="71" t="s">
        <v>1293</v>
      </c>
      <c r="F270" s="71">
        <v>359</v>
      </c>
      <c r="G270" s="71">
        <v>154</v>
      </c>
      <c r="H270" s="72">
        <v>0.42899999999999999</v>
      </c>
      <c r="I270" s="73">
        <f t="shared" si="13"/>
        <v>13</v>
      </c>
      <c r="J270" s="73">
        <f t="shared" si="14"/>
        <v>4</v>
      </c>
      <c r="K270" s="22"/>
    </row>
    <row r="271" spans="1:11" x14ac:dyDescent="0.35">
      <c r="A271" s="71">
        <v>1977</v>
      </c>
      <c r="B271" s="71">
        <f t="shared" si="12"/>
        <v>4110350</v>
      </c>
      <c r="C271" s="71" t="s">
        <v>46</v>
      </c>
      <c r="D271" s="71">
        <v>263</v>
      </c>
      <c r="E271" s="71" t="s">
        <v>2098</v>
      </c>
      <c r="F271" s="71">
        <v>919</v>
      </c>
      <c r="G271" s="71">
        <v>386</v>
      </c>
      <c r="H271" s="72">
        <v>0.42</v>
      </c>
      <c r="I271" s="73">
        <f t="shared" si="13"/>
        <v>13</v>
      </c>
      <c r="J271" s="73">
        <f t="shared" si="14"/>
        <v>4</v>
      </c>
      <c r="K271" s="22"/>
    </row>
    <row r="272" spans="1:11" x14ac:dyDescent="0.35">
      <c r="A272" s="71">
        <v>1977</v>
      </c>
      <c r="B272" s="71">
        <f t="shared" si="12"/>
        <v>4110350</v>
      </c>
      <c r="C272" s="71" t="s">
        <v>46</v>
      </c>
      <c r="D272" s="71">
        <v>5058</v>
      </c>
      <c r="E272" s="71" t="s">
        <v>2099</v>
      </c>
      <c r="F272" s="71">
        <v>964</v>
      </c>
      <c r="G272" s="71">
        <v>400</v>
      </c>
      <c r="H272" s="72">
        <v>0.41489999999999999</v>
      </c>
      <c r="I272" s="73">
        <f t="shared" si="13"/>
        <v>13</v>
      </c>
      <c r="J272" s="73">
        <f t="shared" si="14"/>
        <v>4</v>
      </c>
      <c r="K272" s="22"/>
    </row>
    <row r="273" spans="1:11" x14ac:dyDescent="0.35">
      <c r="A273" s="71">
        <v>1977</v>
      </c>
      <c r="B273" s="71">
        <f t="shared" si="12"/>
        <v>4110350</v>
      </c>
      <c r="C273" s="71" t="s">
        <v>46</v>
      </c>
      <c r="D273" s="71">
        <v>4429</v>
      </c>
      <c r="E273" s="71" t="s">
        <v>2100</v>
      </c>
      <c r="F273" s="71">
        <v>400</v>
      </c>
      <c r="G273" s="71">
        <v>148</v>
      </c>
      <c r="H273" s="72">
        <v>0.37</v>
      </c>
      <c r="I273" s="73">
        <f t="shared" si="13"/>
        <v>13</v>
      </c>
      <c r="J273" s="73">
        <f t="shared" si="14"/>
        <v>4</v>
      </c>
      <c r="K273" s="22"/>
    </row>
    <row r="274" spans="1:11" x14ac:dyDescent="0.35">
      <c r="A274" s="71">
        <v>1977</v>
      </c>
      <c r="B274" s="71">
        <f t="shared" si="12"/>
        <v>4110350</v>
      </c>
      <c r="C274" s="71" t="s">
        <v>46</v>
      </c>
      <c r="D274" s="71">
        <v>261</v>
      </c>
      <c r="E274" s="71" t="s">
        <v>1295</v>
      </c>
      <c r="F274" s="71">
        <v>213</v>
      </c>
      <c r="G274" s="71">
        <v>70</v>
      </c>
      <c r="H274" s="72">
        <v>0.3286</v>
      </c>
      <c r="I274" s="73">
        <f t="shared" si="13"/>
        <v>13</v>
      </c>
      <c r="J274" s="73">
        <f t="shared" si="14"/>
        <v>4</v>
      </c>
      <c r="K274" s="22"/>
    </row>
    <row r="275" spans="1:11" x14ac:dyDescent="0.35">
      <c r="A275" s="71">
        <v>1977</v>
      </c>
      <c r="B275" s="71">
        <f t="shared" si="12"/>
        <v>4110350</v>
      </c>
      <c r="C275" s="71" t="s">
        <v>46</v>
      </c>
      <c r="D275" s="71">
        <v>4729</v>
      </c>
      <c r="E275" s="71" t="s">
        <v>1290</v>
      </c>
      <c r="F275" s="71">
        <v>927</v>
      </c>
      <c r="G275" s="71">
        <v>65</v>
      </c>
      <c r="H275" s="72">
        <v>7.0099999999999996E-2</v>
      </c>
      <c r="I275" s="73">
        <f t="shared" si="13"/>
        <v>13</v>
      </c>
      <c r="J275" s="73">
        <f t="shared" si="14"/>
        <v>4</v>
      </c>
      <c r="K275" s="22"/>
    </row>
    <row r="276" spans="1:11" x14ac:dyDescent="0.35">
      <c r="A276" s="71">
        <v>1978</v>
      </c>
      <c r="B276" s="71">
        <f t="shared" si="12"/>
        <v>4111490</v>
      </c>
      <c r="C276" s="71" t="s">
        <v>142</v>
      </c>
      <c r="D276" s="71">
        <v>1293</v>
      </c>
      <c r="E276" s="71" t="s">
        <v>2101</v>
      </c>
      <c r="F276" s="71">
        <v>374</v>
      </c>
      <c r="G276" s="71">
        <v>111</v>
      </c>
      <c r="H276" s="72">
        <v>0.29680000000000001</v>
      </c>
      <c r="I276" s="73">
        <f t="shared" si="13"/>
        <v>3</v>
      </c>
      <c r="J276" s="73">
        <f t="shared" si="14"/>
        <v>1</v>
      </c>
      <c r="K276" s="22" t="s">
        <v>1889</v>
      </c>
    </row>
    <row r="277" spans="1:11" x14ac:dyDescent="0.35">
      <c r="A277" s="71">
        <v>1978</v>
      </c>
      <c r="B277" s="71">
        <f t="shared" si="12"/>
        <v>4111490</v>
      </c>
      <c r="C277" s="71" t="s">
        <v>142</v>
      </c>
      <c r="D277" s="71">
        <v>264</v>
      </c>
      <c r="E277" s="71" t="s">
        <v>2102</v>
      </c>
      <c r="F277" s="71">
        <v>358</v>
      </c>
      <c r="G277" s="71">
        <v>91</v>
      </c>
      <c r="H277" s="72">
        <v>0.25419999999999998</v>
      </c>
      <c r="I277" s="73">
        <f t="shared" si="13"/>
        <v>3</v>
      </c>
      <c r="J277" s="73">
        <f t="shared" si="14"/>
        <v>1</v>
      </c>
      <c r="K277" s="22"/>
    </row>
    <row r="278" spans="1:11" x14ac:dyDescent="0.35">
      <c r="A278" s="71">
        <v>1978</v>
      </c>
      <c r="B278" s="71">
        <f t="shared" si="12"/>
        <v>4111490</v>
      </c>
      <c r="C278" s="71" t="s">
        <v>142</v>
      </c>
      <c r="D278" s="71">
        <v>1294</v>
      </c>
      <c r="E278" s="71" t="s">
        <v>2103</v>
      </c>
      <c r="F278" s="71">
        <v>407</v>
      </c>
      <c r="G278" s="71">
        <v>94</v>
      </c>
      <c r="H278" s="72">
        <v>0.23100000000000001</v>
      </c>
      <c r="I278" s="73">
        <f t="shared" si="13"/>
        <v>3</v>
      </c>
      <c r="J278" s="73">
        <f t="shared" si="14"/>
        <v>1</v>
      </c>
      <c r="K278" s="22"/>
    </row>
    <row r="279" spans="1:11" x14ac:dyDescent="0.35">
      <c r="A279" s="71">
        <v>1990</v>
      </c>
      <c r="B279" s="71">
        <f t="shared" si="12"/>
        <v>4109120</v>
      </c>
      <c r="C279" s="71" t="s">
        <v>169</v>
      </c>
      <c r="D279" s="71">
        <v>266</v>
      </c>
      <c r="E279" s="71" t="s">
        <v>2104</v>
      </c>
      <c r="F279" s="71">
        <v>180</v>
      </c>
      <c r="G279" s="71">
        <v>90</v>
      </c>
      <c r="H279" s="72">
        <v>0.5</v>
      </c>
      <c r="I279" s="73">
        <f t="shared" si="13"/>
        <v>3</v>
      </c>
      <c r="J279" s="73">
        <f t="shared" si="14"/>
        <v>1</v>
      </c>
      <c r="K279" s="22" t="s">
        <v>1889</v>
      </c>
    </row>
    <row r="280" spans="1:11" x14ac:dyDescent="0.35">
      <c r="A280" s="71">
        <v>1990</v>
      </c>
      <c r="B280" s="71">
        <f t="shared" si="12"/>
        <v>4109120</v>
      </c>
      <c r="C280" s="71" t="s">
        <v>169</v>
      </c>
      <c r="D280" s="71">
        <v>267</v>
      </c>
      <c r="E280" s="71" t="s">
        <v>2105</v>
      </c>
      <c r="F280" s="71">
        <v>194</v>
      </c>
      <c r="G280" s="71">
        <v>91</v>
      </c>
      <c r="H280" s="72">
        <v>0.46910000000000002</v>
      </c>
      <c r="I280" s="73">
        <f t="shared" si="13"/>
        <v>3</v>
      </c>
      <c r="J280" s="73">
        <f t="shared" si="14"/>
        <v>1</v>
      </c>
      <c r="K280" s="22"/>
    </row>
    <row r="281" spans="1:11" x14ac:dyDescent="0.35">
      <c r="A281" s="71">
        <v>1990</v>
      </c>
      <c r="B281" s="71">
        <f t="shared" si="12"/>
        <v>4109120</v>
      </c>
      <c r="C281" s="71" t="s">
        <v>169</v>
      </c>
      <c r="D281" s="71">
        <v>268</v>
      </c>
      <c r="E281" s="71" t="s">
        <v>2106</v>
      </c>
      <c r="F281" s="71">
        <v>206</v>
      </c>
      <c r="G281" s="71">
        <v>90</v>
      </c>
      <c r="H281" s="72">
        <v>0.43690000000000001</v>
      </c>
      <c r="I281" s="73">
        <f t="shared" si="13"/>
        <v>3</v>
      </c>
      <c r="J281" s="73">
        <f t="shared" si="14"/>
        <v>1</v>
      </c>
      <c r="K281" s="22"/>
    </row>
    <row r="282" spans="1:11" x14ac:dyDescent="0.35">
      <c r="A282" s="71">
        <v>1991</v>
      </c>
      <c r="B282" s="71">
        <f t="shared" si="12"/>
        <v>4110710</v>
      </c>
      <c r="C282" s="71" t="s">
        <v>59</v>
      </c>
      <c r="D282" s="71">
        <v>270</v>
      </c>
      <c r="E282" s="71" t="s">
        <v>2107</v>
      </c>
      <c r="F282" s="71">
        <v>297</v>
      </c>
      <c r="G282" s="71">
        <v>214</v>
      </c>
      <c r="H282" s="72">
        <v>0.72050000000000003</v>
      </c>
      <c r="I282" s="73">
        <f t="shared" si="13"/>
        <v>12</v>
      </c>
      <c r="J282" s="73">
        <f t="shared" si="14"/>
        <v>3</v>
      </c>
      <c r="K282" s="22" t="s">
        <v>1889</v>
      </c>
    </row>
    <row r="283" spans="1:11" x14ac:dyDescent="0.35">
      <c r="A283" s="71">
        <v>1991</v>
      </c>
      <c r="B283" s="71">
        <f t="shared" si="12"/>
        <v>4110710</v>
      </c>
      <c r="C283" s="71" t="s">
        <v>59</v>
      </c>
      <c r="D283" s="71">
        <v>276</v>
      </c>
      <c r="E283" s="71" t="s">
        <v>2108</v>
      </c>
      <c r="F283" s="71">
        <v>270</v>
      </c>
      <c r="G283" s="71">
        <v>190</v>
      </c>
      <c r="H283" s="72">
        <v>0.70369999999999999</v>
      </c>
      <c r="I283" s="73">
        <f t="shared" si="13"/>
        <v>12</v>
      </c>
      <c r="J283" s="73">
        <f t="shared" si="14"/>
        <v>3</v>
      </c>
      <c r="K283" s="22" t="s">
        <v>1889</v>
      </c>
    </row>
    <row r="284" spans="1:11" x14ac:dyDescent="0.35">
      <c r="A284" s="71">
        <v>1991</v>
      </c>
      <c r="B284" s="71">
        <f t="shared" si="12"/>
        <v>4110710</v>
      </c>
      <c r="C284" s="71" t="s">
        <v>59</v>
      </c>
      <c r="D284" s="71">
        <v>269</v>
      </c>
      <c r="E284" s="71" t="s">
        <v>2109</v>
      </c>
      <c r="F284" s="71">
        <v>403</v>
      </c>
      <c r="G284" s="71">
        <v>262</v>
      </c>
      <c r="H284" s="72">
        <v>0.65010000000000001</v>
      </c>
      <c r="I284" s="73">
        <f t="shared" si="13"/>
        <v>12</v>
      </c>
      <c r="J284" s="73">
        <f t="shared" si="14"/>
        <v>3</v>
      </c>
      <c r="K284" s="22" t="s">
        <v>1889</v>
      </c>
    </row>
    <row r="285" spans="1:11" x14ac:dyDescent="0.35">
      <c r="A285" s="71">
        <v>1991</v>
      </c>
      <c r="B285" s="71">
        <f t="shared" si="12"/>
        <v>4110710</v>
      </c>
      <c r="C285" s="71" t="s">
        <v>59</v>
      </c>
      <c r="D285" s="71">
        <v>277</v>
      </c>
      <c r="E285" s="71" t="s">
        <v>2110</v>
      </c>
      <c r="F285" s="71">
        <v>333</v>
      </c>
      <c r="G285" s="71">
        <v>207</v>
      </c>
      <c r="H285" s="72">
        <v>0.62160000000000004</v>
      </c>
      <c r="I285" s="73">
        <f t="shared" si="13"/>
        <v>12</v>
      </c>
      <c r="J285" s="73">
        <f t="shared" si="14"/>
        <v>3</v>
      </c>
      <c r="K285" s="22"/>
    </row>
    <row r="286" spans="1:11" x14ac:dyDescent="0.35">
      <c r="A286" s="71">
        <v>1991</v>
      </c>
      <c r="B286" s="71">
        <f t="shared" si="12"/>
        <v>4110710</v>
      </c>
      <c r="C286" s="71" t="s">
        <v>59</v>
      </c>
      <c r="D286" s="71">
        <v>271</v>
      </c>
      <c r="E286" s="71" t="s">
        <v>2111</v>
      </c>
      <c r="F286" s="71">
        <v>348</v>
      </c>
      <c r="G286" s="71">
        <v>215</v>
      </c>
      <c r="H286" s="72">
        <v>0.61780000000000002</v>
      </c>
      <c r="I286" s="73">
        <f t="shared" si="13"/>
        <v>12</v>
      </c>
      <c r="J286" s="73">
        <f t="shared" si="14"/>
        <v>3</v>
      </c>
      <c r="K286" s="22"/>
    </row>
    <row r="287" spans="1:11" x14ac:dyDescent="0.35">
      <c r="A287" s="71">
        <v>1991</v>
      </c>
      <c r="B287" s="71">
        <f t="shared" si="12"/>
        <v>4110710</v>
      </c>
      <c r="C287" s="71" t="s">
        <v>59</v>
      </c>
      <c r="D287" s="71">
        <v>272</v>
      </c>
      <c r="E287" s="71" t="s">
        <v>2112</v>
      </c>
      <c r="F287" s="71">
        <v>285</v>
      </c>
      <c r="G287" s="71">
        <v>162</v>
      </c>
      <c r="H287" s="72">
        <v>0.56840000000000002</v>
      </c>
      <c r="I287" s="73">
        <f t="shared" si="13"/>
        <v>12</v>
      </c>
      <c r="J287" s="73">
        <f t="shared" si="14"/>
        <v>3</v>
      </c>
      <c r="K287" s="22"/>
    </row>
    <row r="288" spans="1:11" x14ac:dyDescent="0.35">
      <c r="A288" s="71">
        <v>1991</v>
      </c>
      <c r="B288" s="71">
        <f t="shared" si="12"/>
        <v>4110710</v>
      </c>
      <c r="C288" s="71" t="s">
        <v>59</v>
      </c>
      <c r="D288" s="71">
        <v>279</v>
      </c>
      <c r="E288" s="71" t="s">
        <v>2113</v>
      </c>
      <c r="F288" s="71">
        <v>702</v>
      </c>
      <c r="G288" s="71">
        <v>378</v>
      </c>
      <c r="H288" s="72">
        <v>0.53849999999999998</v>
      </c>
      <c r="I288" s="73">
        <f t="shared" si="13"/>
        <v>12</v>
      </c>
      <c r="J288" s="73">
        <f t="shared" si="14"/>
        <v>3</v>
      </c>
      <c r="K288" s="22"/>
    </row>
    <row r="289" spans="1:11" x14ac:dyDescent="0.35">
      <c r="A289" s="71">
        <v>1991</v>
      </c>
      <c r="B289" s="71">
        <f t="shared" si="12"/>
        <v>4110710</v>
      </c>
      <c r="C289" s="71" t="s">
        <v>59</v>
      </c>
      <c r="D289" s="71">
        <v>278</v>
      </c>
      <c r="E289" s="71" t="s">
        <v>2114</v>
      </c>
      <c r="F289" s="71">
        <v>750</v>
      </c>
      <c r="G289" s="71">
        <v>396</v>
      </c>
      <c r="H289" s="72">
        <v>0.52800000000000002</v>
      </c>
      <c r="I289" s="73">
        <f t="shared" si="13"/>
        <v>12</v>
      </c>
      <c r="J289" s="73">
        <f t="shared" si="14"/>
        <v>3</v>
      </c>
      <c r="K289" s="22"/>
    </row>
    <row r="290" spans="1:11" x14ac:dyDescent="0.35">
      <c r="A290" s="71">
        <v>1991</v>
      </c>
      <c r="B290" s="71">
        <f t="shared" si="12"/>
        <v>4110710</v>
      </c>
      <c r="C290" s="71" t="s">
        <v>59</v>
      </c>
      <c r="D290" s="71">
        <v>280</v>
      </c>
      <c r="E290" s="71" t="s">
        <v>2115</v>
      </c>
      <c r="F290" s="74">
        <v>1563</v>
      </c>
      <c r="G290" s="71">
        <v>629</v>
      </c>
      <c r="H290" s="72">
        <v>0.40239999999999998</v>
      </c>
      <c r="I290" s="73">
        <f t="shared" si="13"/>
        <v>12</v>
      </c>
      <c r="J290" s="73">
        <f t="shared" si="14"/>
        <v>3</v>
      </c>
      <c r="K290" s="22"/>
    </row>
    <row r="291" spans="1:11" x14ac:dyDescent="0.35">
      <c r="A291" s="71">
        <v>1991</v>
      </c>
      <c r="B291" s="71">
        <f t="shared" si="12"/>
        <v>4110710</v>
      </c>
      <c r="C291" s="71" t="s">
        <v>59</v>
      </c>
      <c r="D291" s="71">
        <v>273</v>
      </c>
      <c r="E291" s="71" t="s">
        <v>2116</v>
      </c>
      <c r="F291" s="71">
        <v>467</v>
      </c>
      <c r="G291" s="71">
        <v>153</v>
      </c>
      <c r="H291" s="72">
        <v>0.3276</v>
      </c>
      <c r="I291" s="73">
        <f t="shared" si="13"/>
        <v>12</v>
      </c>
      <c r="J291" s="73">
        <f t="shared" si="14"/>
        <v>3</v>
      </c>
      <c r="K291" s="22"/>
    </row>
    <row r="292" spans="1:11" x14ac:dyDescent="0.35">
      <c r="A292" s="71">
        <v>1991</v>
      </c>
      <c r="B292" s="71">
        <f t="shared" si="12"/>
        <v>4110710</v>
      </c>
      <c r="C292" s="71" t="s">
        <v>59</v>
      </c>
      <c r="D292" s="71">
        <v>274</v>
      </c>
      <c r="E292" s="71" t="s">
        <v>2117</v>
      </c>
      <c r="F292" s="71">
        <v>344</v>
      </c>
      <c r="G292" s="71">
        <v>83</v>
      </c>
      <c r="H292" s="72">
        <v>0.24129999999999999</v>
      </c>
      <c r="I292" s="73">
        <f t="shared" si="13"/>
        <v>12</v>
      </c>
      <c r="J292" s="73">
        <f t="shared" si="14"/>
        <v>3</v>
      </c>
      <c r="K292" s="22"/>
    </row>
    <row r="293" spans="1:11" x14ac:dyDescent="0.35">
      <c r="A293" s="71">
        <v>1991</v>
      </c>
      <c r="B293" s="71">
        <f t="shared" si="12"/>
        <v>4110710</v>
      </c>
      <c r="C293" s="71" t="s">
        <v>59</v>
      </c>
      <c r="D293" s="71">
        <v>4391</v>
      </c>
      <c r="E293" s="71" t="s">
        <v>575</v>
      </c>
      <c r="F293" s="71">
        <v>197</v>
      </c>
      <c r="G293" s="71">
        <v>0</v>
      </c>
      <c r="H293" s="72">
        <v>0</v>
      </c>
      <c r="I293" s="73">
        <f t="shared" si="13"/>
        <v>12</v>
      </c>
      <c r="J293" s="73">
        <f t="shared" si="14"/>
        <v>3</v>
      </c>
      <c r="K293" s="22"/>
    </row>
    <row r="294" spans="1:11" x14ac:dyDescent="0.35">
      <c r="A294" s="71">
        <v>1992</v>
      </c>
      <c r="B294" s="71">
        <f t="shared" si="12"/>
        <v>4105670</v>
      </c>
      <c r="C294" s="71" t="s">
        <v>162</v>
      </c>
      <c r="D294" s="71">
        <v>282</v>
      </c>
      <c r="E294" s="71" t="s">
        <v>2118</v>
      </c>
      <c r="F294" s="71">
        <v>423</v>
      </c>
      <c r="G294" s="71">
        <v>255</v>
      </c>
      <c r="H294" s="72">
        <v>0.6028</v>
      </c>
      <c r="I294" s="73">
        <f t="shared" si="13"/>
        <v>3</v>
      </c>
      <c r="J294" s="73">
        <f t="shared" si="14"/>
        <v>1</v>
      </c>
      <c r="K294" s="22" t="s">
        <v>1889</v>
      </c>
    </row>
    <row r="295" spans="1:11" x14ac:dyDescent="0.35">
      <c r="A295" s="71">
        <v>1992</v>
      </c>
      <c r="B295" s="71">
        <f t="shared" si="12"/>
        <v>4105670</v>
      </c>
      <c r="C295" s="71" t="s">
        <v>162</v>
      </c>
      <c r="D295" s="71">
        <v>284</v>
      </c>
      <c r="E295" s="71" t="s">
        <v>2119</v>
      </c>
      <c r="F295" s="71">
        <v>124</v>
      </c>
      <c r="G295" s="71">
        <v>64</v>
      </c>
      <c r="H295" s="72">
        <v>0.5161</v>
      </c>
      <c r="I295" s="73">
        <f t="shared" si="13"/>
        <v>3</v>
      </c>
      <c r="J295" s="73">
        <f t="shared" si="14"/>
        <v>1</v>
      </c>
      <c r="K295" s="22"/>
    </row>
    <row r="296" spans="1:11" x14ac:dyDescent="0.35">
      <c r="A296" s="71">
        <v>1992</v>
      </c>
      <c r="B296" s="71">
        <f t="shared" si="12"/>
        <v>4105670</v>
      </c>
      <c r="C296" s="71" t="s">
        <v>162</v>
      </c>
      <c r="D296" s="71">
        <v>285</v>
      </c>
      <c r="E296" s="71" t="s">
        <v>2120</v>
      </c>
      <c r="F296" s="71">
        <v>167</v>
      </c>
      <c r="G296" s="71">
        <v>78</v>
      </c>
      <c r="H296" s="72">
        <v>0.46710000000000002</v>
      </c>
      <c r="I296" s="73">
        <f t="shared" si="13"/>
        <v>3</v>
      </c>
      <c r="J296" s="73">
        <f t="shared" si="14"/>
        <v>1</v>
      </c>
      <c r="K296" s="22"/>
    </row>
    <row r="297" spans="1:11" x14ac:dyDescent="0.35">
      <c r="A297" s="71">
        <v>1993</v>
      </c>
      <c r="B297" s="71">
        <f t="shared" si="12"/>
        <v>4103960</v>
      </c>
      <c r="C297" s="71" t="s">
        <v>216</v>
      </c>
      <c r="D297" s="71">
        <v>3348</v>
      </c>
      <c r="E297" s="71" t="s">
        <v>567</v>
      </c>
      <c r="F297" s="71">
        <v>198</v>
      </c>
      <c r="G297" s="71">
        <v>150</v>
      </c>
      <c r="H297" s="72">
        <v>0.75760000000000005</v>
      </c>
      <c r="I297" s="73">
        <f t="shared" si="13"/>
        <v>1</v>
      </c>
      <c r="J297" s="73">
        <f t="shared" si="14"/>
        <v>1</v>
      </c>
      <c r="K297" s="22" t="s">
        <v>1889</v>
      </c>
    </row>
    <row r="298" spans="1:11" x14ac:dyDescent="0.35">
      <c r="A298" s="71">
        <v>1994</v>
      </c>
      <c r="B298" s="71">
        <f t="shared" si="12"/>
        <v>4111610</v>
      </c>
      <c r="C298" s="71" t="s">
        <v>128</v>
      </c>
      <c r="D298" s="71">
        <v>292</v>
      </c>
      <c r="E298" s="71" t="s">
        <v>2121</v>
      </c>
      <c r="F298" s="71">
        <v>301</v>
      </c>
      <c r="G298" s="71">
        <v>172</v>
      </c>
      <c r="H298" s="72">
        <v>0.57140000000000002</v>
      </c>
      <c r="I298" s="73">
        <f t="shared" si="13"/>
        <v>5</v>
      </c>
      <c r="J298" s="73">
        <f t="shared" si="14"/>
        <v>2</v>
      </c>
      <c r="K298" s="22" t="s">
        <v>1889</v>
      </c>
    </row>
    <row r="299" spans="1:11" x14ac:dyDescent="0.35">
      <c r="A299" s="71">
        <v>1994</v>
      </c>
      <c r="B299" s="71">
        <f t="shared" si="12"/>
        <v>4111610</v>
      </c>
      <c r="C299" s="71" t="s">
        <v>128</v>
      </c>
      <c r="D299" s="71">
        <v>289</v>
      </c>
      <c r="E299" s="71" t="s">
        <v>1444</v>
      </c>
      <c r="F299" s="71">
        <v>133</v>
      </c>
      <c r="G299" s="71">
        <v>75</v>
      </c>
      <c r="H299" s="72">
        <v>0.56389999999999996</v>
      </c>
      <c r="I299" s="73">
        <f t="shared" si="13"/>
        <v>5</v>
      </c>
      <c r="J299" s="73">
        <f t="shared" si="14"/>
        <v>2</v>
      </c>
      <c r="K299" s="22" t="s">
        <v>1889</v>
      </c>
    </row>
    <row r="300" spans="1:11" x14ac:dyDescent="0.35">
      <c r="A300" s="71">
        <v>1994</v>
      </c>
      <c r="B300" s="71">
        <f t="shared" si="12"/>
        <v>4111610</v>
      </c>
      <c r="C300" s="71" t="s">
        <v>128</v>
      </c>
      <c r="D300" s="71">
        <v>291</v>
      </c>
      <c r="E300" s="71" t="s">
        <v>2122</v>
      </c>
      <c r="F300" s="71">
        <v>313</v>
      </c>
      <c r="G300" s="71">
        <v>175</v>
      </c>
      <c r="H300" s="72">
        <v>0.55910000000000004</v>
      </c>
      <c r="I300" s="73">
        <f t="shared" si="13"/>
        <v>5</v>
      </c>
      <c r="J300" s="73">
        <f t="shared" si="14"/>
        <v>2</v>
      </c>
      <c r="K300" s="22"/>
    </row>
    <row r="301" spans="1:11" x14ac:dyDescent="0.35">
      <c r="A301" s="71">
        <v>1994</v>
      </c>
      <c r="B301" s="71">
        <f t="shared" si="12"/>
        <v>4111610</v>
      </c>
      <c r="C301" s="71" t="s">
        <v>128</v>
      </c>
      <c r="D301" s="71">
        <v>290</v>
      </c>
      <c r="E301" s="71" t="s">
        <v>2123</v>
      </c>
      <c r="F301" s="71">
        <v>304</v>
      </c>
      <c r="G301" s="71">
        <v>169</v>
      </c>
      <c r="H301" s="72">
        <v>0.55589999999999995</v>
      </c>
      <c r="I301" s="73">
        <f t="shared" si="13"/>
        <v>5</v>
      </c>
      <c r="J301" s="73">
        <f t="shared" si="14"/>
        <v>2</v>
      </c>
      <c r="K301" s="22"/>
    </row>
    <row r="302" spans="1:11" x14ac:dyDescent="0.35">
      <c r="A302" s="71">
        <v>1994</v>
      </c>
      <c r="B302" s="71">
        <f t="shared" si="12"/>
        <v>4111610</v>
      </c>
      <c r="C302" s="71" t="s">
        <v>128</v>
      </c>
      <c r="D302" s="71">
        <v>293</v>
      </c>
      <c r="E302" s="71" t="s">
        <v>2124</v>
      </c>
      <c r="F302" s="71">
        <v>411</v>
      </c>
      <c r="G302" s="71">
        <v>193</v>
      </c>
      <c r="H302" s="72">
        <v>0.46960000000000002</v>
      </c>
      <c r="I302" s="73">
        <f t="shared" si="13"/>
        <v>5</v>
      </c>
      <c r="J302" s="73">
        <f t="shared" si="14"/>
        <v>2</v>
      </c>
      <c r="K302" s="22"/>
    </row>
    <row r="303" spans="1:11" x14ac:dyDescent="0.35">
      <c r="A303" s="71">
        <v>1995</v>
      </c>
      <c r="B303" s="71">
        <f t="shared" si="12"/>
        <v>4102610</v>
      </c>
      <c r="C303" s="71" t="s">
        <v>212</v>
      </c>
      <c r="D303" s="71">
        <v>3400</v>
      </c>
      <c r="E303" s="71" t="s">
        <v>434</v>
      </c>
      <c r="F303" s="71">
        <v>230</v>
      </c>
      <c r="G303" s="71">
        <v>113</v>
      </c>
      <c r="H303" s="72">
        <v>0.49130000000000001</v>
      </c>
      <c r="I303" s="73">
        <f t="shared" si="13"/>
        <v>1</v>
      </c>
      <c r="J303" s="73">
        <f t="shared" si="14"/>
        <v>1</v>
      </c>
      <c r="K303" s="22" t="s">
        <v>1889</v>
      </c>
    </row>
    <row r="304" spans="1:11" x14ac:dyDescent="0.35">
      <c r="A304" s="71">
        <v>1996</v>
      </c>
      <c r="B304" s="71">
        <f t="shared" si="12"/>
        <v>4104350</v>
      </c>
      <c r="C304" s="71" t="s">
        <v>193</v>
      </c>
      <c r="D304" s="71">
        <v>296</v>
      </c>
      <c r="E304" s="71" t="s">
        <v>2125</v>
      </c>
      <c r="F304" s="71">
        <v>236</v>
      </c>
      <c r="G304" s="71">
        <v>153</v>
      </c>
      <c r="H304" s="72">
        <v>0.64829999999999999</v>
      </c>
      <c r="I304" s="73">
        <f t="shared" si="13"/>
        <v>2</v>
      </c>
      <c r="J304" s="73">
        <f t="shared" si="14"/>
        <v>1</v>
      </c>
      <c r="K304" s="22" t="s">
        <v>1889</v>
      </c>
    </row>
    <row r="305" spans="1:11" x14ac:dyDescent="0.35">
      <c r="A305" s="71">
        <v>1996</v>
      </c>
      <c r="B305" s="71">
        <f t="shared" si="12"/>
        <v>4104350</v>
      </c>
      <c r="C305" s="71" t="s">
        <v>193</v>
      </c>
      <c r="D305" s="71">
        <v>297</v>
      </c>
      <c r="E305" s="71" t="s">
        <v>2126</v>
      </c>
      <c r="F305" s="71">
        <v>89</v>
      </c>
      <c r="G305" s="71">
        <v>46</v>
      </c>
      <c r="H305" s="72">
        <v>0.51690000000000003</v>
      </c>
      <c r="I305" s="73">
        <f t="shared" si="13"/>
        <v>2</v>
      </c>
      <c r="J305" s="73">
        <f t="shared" si="14"/>
        <v>1</v>
      </c>
      <c r="K305" s="22"/>
    </row>
    <row r="306" spans="1:11" x14ac:dyDescent="0.35">
      <c r="A306" s="71">
        <v>1997</v>
      </c>
      <c r="B306" s="71">
        <f t="shared" si="12"/>
        <v>4113650</v>
      </c>
      <c r="C306" s="71" t="s">
        <v>205</v>
      </c>
      <c r="D306" s="71">
        <v>299</v>
      </c>
      <c r="E306" s="71" t="s">
        <v>2127</v>
      </c>
      <c r="F306" s="71">
        <v>133</v>
      </c>
      <c r="G306" s="71">
        <v>119</v>
      </c>
      <c r="H306" s="72">
        <v>0.89470000000000005</v>
      </c>
      <c r="I306" s="73">
        <f t="shared" si="13"/>
        <v>2</v>
      </c>
      <c r="J306" s="73">
        <f t="shared" si="14"/>
        <v>1</v>
      </c>
      <c r="K306" s="22" t="s">
        <v>1889</v>
      </c>
    </row>
    <row r="307" spans="1:11" x14ac:dyDescent="0.35">
      <c r="A307" s="71">
        <v>1997</v>
      </c>
      <c r="B307" s="71">
        <f t="shared" si="12"/>
        <v>4113650</v>
      </c>
      <c r="C307" s="71" t="s">
        <v>205</v>
      </c>
      <c r="D307" s="71">
        <v>300</v>
      </c>
      <c r="E307" s="71" t="s">
        <v>2128</v>
      </c>
      <c r="F307" s="71">
        <v>110</v>
      </c>
      <c r="G307" s="71">
        <v>0</v>
      </c>
      <c r="H307" s="72">
        <v>0</v>
      </c>
      <c r="I307" s="73">
        <f t="shared" si="13"/>
        <v>2</v>
      </c>
      <c r="J307" s="73">
        <f t="shared" si="14"/>
        <v>1</v>
      </c>
      <c r="K307" s="22"/>
    </row>
    <row r="308" spans="1:11" x14ac:dyDescent="0.35">
      <c r="A308" s="71">
        <v>1998</v>
      </c>
      <c r="B308" s="71">
        <f t="shared" si="12"/>
        <v>4104620</v>
      </c>
      <c r="C308" s="71" t="s">
        <v>213</v>
      </c>
      <c r="D308" s="71">
        <v>302</v>
      </c>
      <c r="E308" s="71" t="s">
        <v>598</v>
      </c>
      <c r="F308" s="71">
        <v>231</v>
      </c>
      <c r="G308" s="71">
        <v>105</v>
      </c>
      <c r="H308" s="72">
        <v>0.45450000000000002</v>
      </c>
      <c r="I308" s="73">
        <f t="shared" si="13"/>
        <v>1</v>
      </c>
      <c r="J308" s="73">
        <f t="shared" si="14"/>
        <v>1</v>
      </c>
      <c r="K308" s="22" t="s">
        <v>1889</v>
      </c>
    </row>
    <row r="309" spans="1:11" x14ac:dyDescent="0.35">
      <c r="A309" s="71">
        <v>1999</v>
      </c>
      <c r="B309" s="71">
        <f t="shared" si="12"/>
        <v>4110530</v>
      </c>
      <c r="C309" s="71" t="s">
        <v>189</v>
      </c>
      <c r="D309" s="71">
        <v>304</v>
      </c>
      <c r="E309" s="71" t="s">
        <v>2129</v>
      </c>
      <c r="F309" s="71">
        <v>231</v>
      </c>
      <c r="G309" s="71">
        <v>162</v>
      </c>
      <c r="H309" s="72">
        <v>0.70130000000000003</v>
      </c>
      <c r="I309" s="73">
        <f t="shared" si="13"/>
        <v>2</v>
      </c>
      <c r="J309" s="73">
        <f t="shared" si="14"/>
        <v>1</v>
      </c>
      <c r="K309" s="22" t="s">
        <v>1889</v>
      </c>
    </row>
    <row r="310" spans="1:11" x14ac:dyDescent="0.35">
      <c r="A310" s="71">
        <v>1999</v>
      </c>
      <c r="B310" s="71">
        <f t="shared" si="12"/>
        <v>4110530</v>
      </c>
      <c r="C310" s="71" t="s">
        <v>189</v>
      </c>
      <c r="D310" s="71">
        <v>305</v>
      </c>
      <c r="E310" s="71" t="s">
        <v>2130</v>
      </c>
      <c r="F310" s="71">
        <v>167</v>
      </c>
      <c r="G310" s="71">
        <v>113</v>
      </c>
      <c r="H310" s="72">
        <v>0.67659999999999998</v>
      </c>
      <c r="I310" s="73">
        <f t="shared" si="13"/>
        <v>2</v>
      </c>
      <c r="J310" s="73">
        <f t="shared" si="14"/>
        <v>1</v>
      </c>
      <c r="K310" s="22"/>
    </row>
    <row r="311" spans="1:11" x14ac:dyDescent="0.35">
      <c r="A311" s="71">
        <v>2000</v>
      </c>
      <c r="B311" s="71">
        <f t="shared" si="12"/>
        <v>4105640</v>
      </c>
      <c r="C311" s="71" t="s">
        <v>198</v>
      </c>
      <c r="D311" s="71">
        <v>307</v>
      </c>
      <c r="E311" s="71" t="s">
        <v>2131</v>
      </c>
      <c r="F311" s="71">
        <v>90</v>
      </c>
      <c r="G311" s="71">
        <v>59</v>
      </c>
      <c r="H311" s="72">
        <v>0.65559999999999996</v>
      </c>
      <c r="I311" s="73">
        <f t="shared" si="13"/>
        <v>2</v>
      </c>
      <c r="J311" s="73">
        <f t="shared" si="14"/>
        <v>1</v>
      </c>
      <c r="K311" s="22" t="s">
        <v>1889</v>
      </c>
    </row>
    <row r="312" spans="1:11" x14ac:dyDescent="0.35">
      <c r="A312" s="71">
        <v>2000</v>
      </c>
      <c r="B312" s="71">
        <f t="shared" si="12"/>
        <v>4105640</v>
      </c>
      <c r="C312" s="71" t="s">
        <v>198</v>
      </c>
      <c r="D312" s="71">
        <v>306</v>
      </c>
      <c r="E312" s="71" t="s">
        <v>2132</v>
      </c>
      <c r="F312" s="71">
        <v>210</v>
      </c>
      <c r="G312" s="71">
        <v>133</v>
      </c>
      <c r="H312" s="72">
        <v>0.63329999999999997</v>
      </c>
      <c r="I312" s="73">
        <f t="shared" si="13"/>
        <v>2</v>
      </c>
      <c r="J312" s="73">
        <f t="shared" si="14"/>
        <v>1</v>
      </c>
      <c r="K312" s="22"/>
    </row>
    <row r="313" spans="1:11" x14ac:dyDescent="0.35">
      <c r="A313" s="71">
        <v>2001</v>
      </c>
      <c r="B313" s="71">
        <f t="shared" si="12"/>
        <v>4110410</v>
      </c>
      <c r="C313" s="71" t="s">
        <v>170</v>
      </c>
      <c r="D313" s="71">
        <v>309</v>
      </c>
      <c r="E313" s="71" t="s">
        <v>2133</v>
      </c>
      <c r="F313" s="71">
        <v>337</v>
      </c>
      <c r="G313" s="71">
        <v>180</v>
      </c>
      <c r="H313" s="72">
        <v>0.53410000000000002</v>
      </c>
      <c r="I313" s="73">
        <f t="shared" si="13"/>
        <v>2</v>
      </c>
      <c r="J313" s="73">
        <f t="shared" si="14"/>
        <v>1</v>
      </c>
      <c r="K313" s="22" t="s">
        <v>1889</v>
      </c>
    </row>
    <row r="314" spans="1:11" ht="29" x14ac:dyDescent="0.35">
      <c r="A314" s="71">
        <v>2001</v>
      </c>
      <c r="B314" s="71">
        <f t="shared" si="12"/>
        <v>4110410</v>
      </c>
      <c r="C314" s="71" t="s">
        <v>170</v>
      </c>
      <c r="D314" s="71">
        <v>310</v>
      </c>
      <c r="E314" s="71" t="s">
        <v>1297</v>
      </c>
      <c r="F314" s="71">
        <v>335</v>
      </c>
      <c r="G314" s="71">
        <v>161</v>
      </c>
      <c r="H314" s="72">
        <v>0.48060000000000003</v>
      </c>
      <c r="I314" s="73">
        <f t="shared" si="13"/>
        <v>2</v>
      </c>
      <c r="J314" s="73">
        <f t="shared" si="14"/>
        <v>1</v>
      </c>
      <c r="K314" s="22"/>
    </row>
    <row r="315" spans="1:11" x14ac:dyDescent="0.35">
      <c r="A315" s="71">
        <v>2002</v>
      </c>
      <c r="B315" s="71">
        <f t="shared" si="12"/>
        <v>4113490</v>
      </c>
      <c r="C315" s="71" t="s">
        <v>129</v>
      </c>
      <c r="D315" s="71">
        <v>311</v>
      </c>
      <c r="E315" s="71" t="s">
        <v>2134</v>
      </c>
      <c r="F315" s="71">
        <v>207</v>
      </c>
      <c r="G315" s="71">
        <v>167</v>
      </c>
      <c r="H315" s="72">
        <v>0.80679999999999996</v>
      </c>
      <c r="I315" s="73">
        <f t="shared" si="13"/>
        <v>6</v>
      </c>
      <c r="J315" s="73">
        <f t="shared" si="14"/>
        <v>2</v>
      </c>
      <c r="K315" s="22" t="s">
        <v>1889</v>
      </c>
    </row>
    <row r="316" spans="1:11" x14ac:dyDescent="0.35">
      <c r="A316" s="71">
        <v>2002</v>
      </c>
      <c r="B316" s="71">
        <f t="shared" si="12"/>
        <v>4113490</v>
      </c>
      <c r="C316" s="71" t="s">
        <v>129</v>
      </c>
      <c r="D316" s="71">
        <v>315</v>
      </c>
      <c r="E316" s="71" t="s">
        <v>2135</v>
      </c>
      <c r="F316" s="71">
        <v>223</v>
      </c>
      <c r="G316" s="71">
        <v>149</v>
      </c>
      <c r="H316" s="72">
        <v>0.66820000000000002</v>
      </c>
      <c r="I316" s="73">
        <f t="shared" si="13"/>
        <v>6</v>
      </c>
      <c r="J316" s="73">
        <f t="shared" si="14"/>
        <v>2</v>
      </c>
      <c r="K316" s="22" t="s">
        <v>1889</v>
      </c>
    </row>
    <row r="317" spans="1:11" x14ac:dyDescent="0.35">
      <c r="A317" s="71">
        <v>2002</v>
      </c>
      <c r="B317" s="71">
        <f t="shared" si="12"/>
        <v>4113490</v>
      </c>
      <c r="C317" s="71" t="s">
        <v>129</v>
      </c>
      <c r="D317" s="71">
        <v>3624</v>
      </c>
      <c r="E317" s="71" t="s">
        <v>2136</v>
      </c>
      <c r="F317" s="71">
        <v>338</v>
      </c>
      <c r="G317" s="71">
        <v>215</v>
      </c>
      <c r="H317" s="72">
        <v>0.6361</v>
      </c>
      <c r="I317" s="73">
        <f t="shared" si="13"/>
        <v>6</v>
      </c>
      <c r="J317" s="73">
        <f t="shared" si="14"/>
        <v>2</v>
      </c>
      <c r="K317" s="22"/>
    </row>
    <row r="318" spans="1:11" x14ac:dyDescent="0.35">
      <c r="A318" s="71">
        <v>2002</v>
      </c>
      <c r="B318" s="71">
        <f t="shared" si="12"/>
        <v>4113490</v>
      </c>
      <c r="C318" s="71" t="s">
        <v>129</v>
      </c>
      <c r="D318" s="71">
        <v>5201</v>
      </c>
      <c r="E318" s="71" t="s">
        <v>2137</v>
      </c>
      <c r="F318" s="71">
        <v>62</v>
      </c>
      <c r="G318" s="71">
        <v>38</v>
      </c>
      <c r="H318" s="72">
        <v>0.6129</v>
      </c>
      <c r="I318" s="73">
        <f t="shared" si="13"/>
        <v>6</v>
      </c>
      <c r="J318" s="73">
        <f t="shared" si="14"/>
        <v>2</v>
      </c>
      <c r="K318" s="22"/>
    </row>
    <row r="319" spans="1:11" x14ac:dyDescent="0.35">
      <c r="A319" s="71">
        <v>2002</v>
      </c>
      <c r="B319" s="71">
        <f t="shared" si="12"/>
        <v>4113490</v>
      </c>
      <c r="C319" s="71" t="s">
        <v>129</v>
      </c>
      <c r="D319" s="71">
        <v>313</v>
      </c>
      <c r="E319" s="71" t="s">
        <v>2138</v>
      </c>
      <c r="F319" s="71">
        <v>158</v>
      </c>
      <c r="G319" s="71">
        <v>85</v>
      </c>
      <c r="H319" s="72">
        <v>0.53800000000000003</v>
      </c>
      <c r="I319" s="73">
        <f t="shared" si="13"/>
        <v>6</v>
      </c>
      <c r="J319" s="73">
        <f t="shared" si="14"/>
        <v>2</v>
      </c>
      <c r="K319" s="22"/>
    </row>
    <row r="320" spans="1:11" x14ac:dyDescent="0.35">
      <c r="A320" s="71">
        <v>2002</v>
      </c>
      <c r="B320" s="71">
        <f t="shared" si="12"/>
        <v>4113490</v>
      </c>
      <c r="C320" s="71" t="s">
        <v>129</v>
      </c>
      <c r="D320" s="71">
        <v>316</v>
      </c>
      <c r="E320" s="71" t="s">
        <v>2139</v>
      </c>
      <c r="F320" s="71">
        <v>388</v>
      </c>
      <c r="G320" s="71">
        <v>186</v>
      </c>
      <c r="H320" s="72">
        <v>0.47939999999999999</v>
      </c>
      <c r="I320" s="73">
        <f t="shared" si="13"/>
        <v>6</v>
      </c>
      <c r="J320" s="73">
        <f t="shared" si="14"/>
        <v>2</v>
      </c>
      <c r="K320" s="22"/>
    </row>
    <row r="321" spans="1:11" x14ac:dyDescent="0.35">
      <c r="A321" s="71">
        <v>2003</v>
      </c>
      <c r="B321" s="71">
        <f t="shared" si="12"/>
        <v>4111940</v>
      </c>
      <c r="C321" s="71" t="s">
        <v>130</v>
      </c>
      <c r="D321" s="71">
        <v>5357</v>
      </c>
      <c r="E321" s="71" t="s">
        <v>1492</v>
      </c>
      <c r="F321" s="71">
        <v>56</v>
      </c>
      <c r="G321" s="71">
        <v>32</v>
      </c>
      <c r="H321" s="72">
        <v>0.57140000000000002</v>
      </c>
      <c r="I321" s="73">
        <f t="shared" si="13"/>
        <v>5</v>
      </c>
      <c r="J321" s="73">
        <f t="shared" si="14"/>
        <v>2</v>
      </c>
      <c r="K321" s="22"/>
    </row>
    <row r="322" spans="1:11" x14ac:dyDescent="0.35">
      <c r="A322" s="71">
        <v>2003</v>
      </c>
      <c r="B322" s="71">
        <f t="shared" si="12"/>
        <v>4111940</v>
      </c>
      <c r="C322" s="71" t="s">
        <v>130</v>
      </c>
      <c r="D322" s="71">
        <v>318</v>
      </c>
      <c r="E322" s="71" t="s">
        <v>2140</v>
      </c>
      <c r="F322" s="71">
        <v>341</v>
      </c>
      <c r="G322" s="71">
        <v>177</v>
      </c>
      <c r="H322" s="72">
        <v>0.51910000000000001</v>
      </c>
      <c r="I322" s="73">
        <f t="shared" si="13"/>
        <v>5</v>
      </c>
      <c r="J322" s="73">
        <f t="shared" si="14"/>
        <v>2</v>
      </c>
      <c r="K322" s="22"/>
    </row>
    <row r="323" spans="1:11" x14ac:dyDescent="0.35">
      <c r="A323" s="71">
        <v>2003</v>
      </c>
      <c r="B323" s="71">
        <f t="shared" si="12"/>
        <v>4111940</v>
      </c>
      <c r="C323" s="71" t="s">
        <v>130</v>
      </c>
      <c r="D323" s="71">
        <v>319</v>
      </c>
      <c r="E323" s="71" t="s">
        <v>2141</v>
      </c>
      <c r="F323" s="71">
        <v>328</v>
      </c>
      <c r="G323" s="71">
        <v>138</v>
      </c>
      <c r="H323" s="72">
        <v>0.42070000000000002</v>
      </c>
      <c r="I323" s="73">
        <f t="shared" si="13"/>
        <v>5</v>
      </c>
      <c r="J323" s="73">
        <f t="shared" si="14"/>
        <v>2</v>
      </c>
      <c r="K323" s="22"/>
    </row>
    <row r="324" spans="1:11" x14ac:dyDescent="0.35">
      <c r="A324" s="71">
        <v>2003</v>
      </c>
      <c r="B324" s="71">
        <f t="shared" si="12"/>
        <v>4111940</v>
      </c>
      <c r="C324" s="71" t="s">
        <v>130</v>
      </c>
      <c r="D324" s="71">
        <v>320</v>
      </c>
      <c r="E324" s="71" t="s">
        <v>2142</v>
      </c>
      <c r="F324" s="71">
        <v>298</v>
      </c>
      <c r="G324" s="71">
        <v>124</v>
      </c>
      <c r="H324" s="72">
        <v>0.41610000000000003</v>
      </c>
      <c r="I324" s="73">
        <f t="shared" si="13"/>
        <v>5</v>
      </c>
      <c r="J324" s="73">
        <f t="shared" si="14"/>
        <v>2</v>
      </c>
      <c r="K324" s="22"/>
    </row>
    <row r="325" spans="1:11" x14ac:dyDescent="0.35">
      <c r="A325" s="71">
        <v>2003</v>
      </c>
      <c r="B325" s="71">
        <f t="shared" si="12"/>
        <v>4111940</v>
      </c>
      <c r="C325" s="71" t="s">
        <v>130</v>
      </c>
      <c r="D325" s="71">
        <v>321</v>
      </c>
      <c r="E325" s="71" t="s">
        <v>2143</v>
      </c>
      <c r="F325" s="71">
        <v>357</v>
      </c>
      <c r="G325" s="71">
        <v>122</v>
      </c>
      <c r="H325" s="72">
        <v>0.3417</v>
      </c>
      <c r="I325" s="73">
        <f t="shared" si="13"/>
        <v>5</v>
      </c>
      <c r="J325" s="73">
        <f t="shared" si="14"/>
        <v>2</v>
      </c>
      <c r="K325" s="22"/>
    </row>
    <row r="326" spans="1:11" x14ac:dyDescent="0.35">
      <c r="A326" s="71">
        <v>2005</v>
      </c>
      <c r="B326" s="71">
        <f t="shared" si="12"/>
        <v>4101470</v>
      </c>
      <c r="C326" s="71" t="s">
        <v>228</v>
      </c>
      <c r="D326" s="71">
        <v>323</v>
      </c>
      <c r="E326" s="71" t="s">
        <v>2144</v>
      </c>
      <c r="F326" s="71">
        <v>162</v>
      </c>
      <c r="G326" s="71">
        <v>76</v>
      </c>
      <c r="H326" s="72">
        <v>0.46910000000000002</v>
      </c>
      <c r="I326" s="73">
        <f t="shared" si="13"/>
        <v>1</v>
      </c>
      <c r="J326" s="73">
        <f t="shared" si="14"/>
        <v>1</v>
      </c>
      <c r="K326" s="22" t="s">
        <v>1889</v>
      </c>
    </row>
    <row r="327" spans="1:11" x14ac:dyDescent="0.35">
      <c r="A327" s="71">
        <v>2006</v>
      </c>
      <c r="B327" s="71">
        <f t="shared" si="12"/>
        <v>4103330</v>
      </c>
      <c r="C327" s="71" t="s">
        <v>232</v>
      </c>
      <c r="D327" s="71">
        <v>325</v>
      </c>
      <c r="E327" s="71" t="s">
        <v>2145</v>
      </c>
      <c r="F327" s="71">
        <v>98</v>
      </c>
      <c r="G327" s="71">
        <v>38</v>
      </c>
      <c r="H327" s="72">
        <v>0.38779999999999998</v>
      </c>
      <c r="I327" s="73">
        <f t="shared" si="13"/>
        <v>2</v>
      </c>
      <c r="J327" s="73">
        <f t="shared" si="14"/>
        <v>1</v>
      </c>
      <c r="K327" s="22" t="s">
        <v>1889</v>
      </c>
    </row>
    <row r="328" spans="1:11" x14ac:dyDescent="0.35">
      <c r="A328" s="71">
        <v>2006</v>
      </c>
      <c r="B328" s="71">
        <f t="shared" ref="B328:B391" si="15">IF(ISNA(VLOOKUP($A328,POVRT,7,FALSE)),0,VLOOKUP($A328,POVRT,7,FALSE))</f>
        <v>4103330</v>
      </c>
      <c r="C328" s="71" t="s">
        <v>232</v>
      </c>
      <c r="D328" s="71">
        <v>326</v>
      </c>
      <c r="E328" s="71" t="s">
        <v>2146</v>
      </c>
      <c r="F328" s="71">
        <v>35</v>
      </c>
      <c r="G328" s="71">
        <v>7</v>
      </c>
      <c r="H328" s="72">
        <v>0.2</v>
      </c>
      <c r="I328" s="73">
        <f t="shared" ref="I328:I391" si="16">IF(ISNA(VLOOKUP($A328,Quar,3,FALSE)),0,VLOOKUP($A328,Quar,3,FALSE))</f>
        <v>2</v>
      </c>
      <c r="J328" s="73">
        <f t="shared" ref="J328:J391" si="17">IF(ISNA(VLOOKUP($A328,Quar,6,FALSE)),0,VLOOKUP($A328,Quar,6,FALSE))</f>
        <v>1</v>
      </c>
      <c r="K328" s="22"/>
    </row>
    <row r="329" spans="1:11" x14ac:dyDescent="0.35">
      <c r="A329" s="71">
        <v>2008</v>
      </c>
      <c r="B329" s="71">
        <f t="shared" si="15"/>
        <v>4106780</v>
      </c>
      <c r="C329" s="71" t="s">
        <v>173</v>
      </c>
      <c r="D329" s="71">
        <v>327</v>
      </c>
      <c r="E329" s="71" t="s">
        <v>2147</v>
      </c>
      <c r="F329" s="71">
        <v>301</v>
      </c>
      <c r="G329" s="71">
        <v>157</v>
      </c>
      <c r="H329" s="72">
        <v>0.52159999999999995</v>
      </c>
      <c r="I329" s="73">
        <f t="shared" si="16"/>
        <v>3</v>
      </c>
      <c r="J329" s="73">
        <f t="shared" si="17"/>
        <v>1</v>
      </c>
      <c r="K329" s="22" t="s">
        <v>1889</v>
      </c>
    </row>
    <row r="330" spans="1:11" x14ac:dyDescent="0.35">
      <c r="A330" s="71">
        <v>2008</v>
      </c>
      <c r="B330" s="71">
        <f t="shared" si="15"/>
        <v>4106780</v>
      </c>
      <c r="C330" s="71" t="s">
        <v>173</v>
      </c>
      <c r="D330" s="71">
        <v>331</v>
      </c>
      <c r="E330" s="71" t="s">
        <v>2148</v>
      </c>
      <c r="F330" s="71">
        <v>271</v>
      </c>
      <c r="G330" s="71">
        <v>131</v>
      </c>
      <c r="H330" s="72">
        <v>0.4834</v>
      </c>
      <c r="I330" s="73">
        <f t="shared" si="16"/>
        <v>3</v>
      </c>
      <c r="J330" s="73">
        <f t="shared" si="17"/>
        <v>1</v>
      </c>
      <c r="K330" s="22"/>
    </row>
    <row r="331" spans="1:11" x14ac:dyDescent="0.35">
      <c r="A331" s="71">
        <v>2008</v>
      </c>
      <c r="B331" s="71">
        <f t="shared" si="15"/>
        <v>4106780</v>
      </c>
      <c r="C331" s="71" t="s">
        <v>173</v>
      </c>
      <c r="D331" s="71">
        <v>330</v>
      </c>
      <c r="E331" s="71" t="s">
        <v>2149</v>
      </c>
      <c r="F331" s="71">
        <v>21</v>
      </c>
      <c r="G331" s="71">
        <v>10</v>
      </c>
      <c r="H331" s="72">
        <v>0.47620000000000001</v>
      </c>
      <c r="I331" s="73">
        <f t="shared" si="16"/>
        <v>3</v>
      </c>
      <c r="J331" s="73">
        <f t="shared" si="17"/>
        <v>1</v>
      </c>
      <c r="K331" s="22"/>
    </row>
    <row r="332" spans="1:11" x14ac:dyDescent="0.35">
      <c r="A332" s="71">
        <v>2009</v>
      </c>
      <c r="B332" s="71">
        <f t="shared" si="15"/>
        <v>4110110</v>
      </c>
      <c r="C332" s="71" t="s">
        <v>225</v>
      </c>
      <c r="D332" s="71">
        <v>3349</v>
      </c>
      <c r="E332" s="71" t="s">
        <v>1277</v>
      </c>
      <c r="F332" s="71">
        <v>201</v>
      </c>
      <c r="G332" s="71">
        <v>142</v>
      </c>
      <c r="H332" s="72">
        <v>0.70650000000000002</v>
      </c>
      <c r="I332" s="73">
        <f t="shared" si="16"/>
        <v>2</v>
      </c>
      <c r="J332" s="73">
        <f t="shared" si="17"/>
        <v>1</v>
      </c>
      <c r="K332" s="22" t="s">
        <v>1889</v>
      </c>
    </row>
    <row r="333" spans="1:11" x14ac:dyDescent="0.35">
      <c r="A333" s="71">
        <v>2009</v>
      </c>
      <c r="B333" s="71">
        <f t="shared" si="15"/>
        <v>4110110</v>
      </c>
      <c r="C333" s="71" t="s">
        <v>225</v>
      </c>
      <c r="D333" s="71">
        <v>5622</v>
      </c>
      <c r="E333" s="71" t="s">
        <v>2150</v>
      </c>
      <c r="F333" s="71">
        <v>61</v>
      </c>
      <c r="G333" s="71">
        <v>0</v>
      </c>
      <c r="H333" s="72">
        <v>0</v>
      </c>
      <c r="I333" s="73">
        <f t="shared" si="16"/>
        <v>2</v>
      </c>
      <c r="J333" s="73">
        <f t="shared" si="17"/>
        <v>1</v>
      </c>
      <c r="K333" s="22"/>
    </row>
    <row r="334" spans="1:11" x14ac:dyDescent="0.35">
      <c r="A334" s="71">
        <v>2010</v>
      </c>
      <c r="B334" s="71">
        <f t="shared" si="15"/>
        <v>4108460</v>
      </c>
      <c r="C334" s="71" t="s">
        <v>242</v>
      </c>
      <c r="D334" s="71">
        <v>3350</v>
      </c>
      <c r="E334" s="71" t="s">
        <v>973</v>
      </c>
      <c r="F334" s="71">
        <v>52</v>
      </c>
      <c r="G334" s="71">
        <v>33</v>
      </c>
      <c r="H334" s="72">
        <v>0.63460000000000005</v>
      </c>
      <c r="I334" s="73">
        <f t="shared" si="16"/>
        <v>1</v>
      </c>
      <c r="J334" s="73">
        <f t="shared" si="17"/>
        <v>1</v>
      </c>
      <c r="K334" s="22" t="s">
        <v>1889</v>
      </c>
    </row>
    <row r="335" spans="1:11" x14ac:dyDescent="0.35">
      <c r="A335" s="71">
        <v>2011</v>
      </c>
      <c r="B335" s="71">
        <f t="shared" si="15"/>
        <v>4104020</v>
      </c>
      <c r="C335" s="71" t="s">
        <v>240</v>
      </c>
      <c r="D335" s="71">
        <v>3353</v>
      </c>
      <c r="E335" s="71" t="s">
        <v>564</v>
      </c>
      <c r="F335" s="71">
        <v>65</v>
      </c>
      <c r="G335" s="71">
        <v>33</v>
      </c>
      <c r="H335" s="72">
        <v>0.50770000000000004</v>
      </c>
      <c r="I335" s="73">
        <f t="shared" si="16"/>
        <v>1</v>
      </c>
      <c r="J335" s="73">
        <f t="shared" si="17"/>
        <v>1</v>
      </c>
      <c r="K335" s="22" t="s">
        <v>1889</v>
      </c>
    </row>
    <row r="336" spans="1:11" x14ac:dyDescent="0.35">
      <c r="A336" s="71">
        <v>2012</v>
      </c>
      <c r="B336" s="71">
        <f t="shared" si="15"/>
        <v>4107530</v>
      </c>
      <c r="C336" s="71" t="s">
        <v>244</v>
      </c>
      <c r="D336" s="71">
        <v>3366</v>
      </c>
      <c r="E336" s="71" t="s">
        <v>916</v>
      </c>
      <c r="F336" s="71">
        <v>36</v>
      </c>
      <c r="G336" s="71">
        <v>36</v>
      </c>
      <c r="H336" s="72">
        <v>1</v>
      </c>
      <c r="I336" s="73">
        <f t="shared" si="16"/>
        <v>1</v>
      </c>
      <c r="J336" s="73">
        <f t="shared" si="17"/>
        <v>1</v>
      </c>
      <c r="K336" s="22" t="s">
        <v>1889</v>
      </c>
    </row>
    <row r="337" spans="1:11" x14ac:dyDescent="0.35">
      <c r="A337" s="71">
        <v>2014</v>
      </c>
      <c r="B337" s="71">
        <f t="shared" si="15"/>
        <v>4102490</v>
      </c>
      <c r="C337" s="71" t="s">
        <v>156</v>
      </c>
      <c r="D337" s="71">
        <v>342</v>
      </c>
      <c r="E337" s="71" t="s">
        <v>2151</v>
      </c>
      <c r="F337" s="71">
        <v>330</v>
      </c>
      <c r="G337" s="71">
        <v>209</v>
      </c>
      <c r="H337" s="72">
        <v>0.63329999999999997</v>
      </c>
      <c r="I337" s="73">
        <f t="shared" si="16"/>
        <v>4</v>
      </c>
      <c r="J337" s="73">
        <f t="shared" si="17"/>
        <v>1</v>
      </c>
      <c r="K337" s="22" t="s">
        <v>1889</v>
      </c>
    </row>
    <row r="338" spans="1:11" x14ac:dyDescent="0.35">
      <c r="A338" s="71">
        <v>2014</v>
      </c>
      <c r="B338" s="71">
        <f t="shared" si="15"/>
        <v>4102490</v>
      </c>
      <c r="C338" s="71" t="s">
        <v>156</v>
      </c>
      <c r="D338" s="71">
        <v>355</v>
      </c>
      <c r="E338" s="71" t="s">
        <v>2152</v>
      </c>
      <c r="F338" s="71">
        <v>194</v>
      </c>
      <c r="G338" s="71">
        <v>106</v>
      </c>
      <c r="H338" s="72">
        <v>0.5464</v>
      </c>
      <c r="I338" s="73">
        <f t="shared" si="16"/>
        <v>4</v>
      </c>
      <c r="J338" s="73">
        <f t="shared" si="17"/>
        <v>1</v>
      </c>
      <c r="K338" s="22"/>
    </row>
    <row r="339" spans="1:11" x14ac:dyDescent="0.35">
      <c r="A339" s="71">
        <v>2014</v>
      </c>
      <c r="B339" s="71">
        <f t="shared" si="15"/>
        <v>4102490</v>
      </c>
      <c r="C339" s="71" t="s">
        <v>156</v>
      </c>
      <c r="D339" s="71">
        <v>359</v>
      </c>
      <c r="E339" s="71" t="s">
        <v>2153</v>
      </c>
      <c r="F339" s="71">
        <v>249</v>
      </c>
      <c r="G339" s="71">
        <v>129</v>
      </c>
      <c r="H339" s="72">
        <v>0.5181</v>
      </c>
      <c r="I339" s="73">
        <f t="shared" si="16"/>
        <v>4</v>
      </c>
      <c r="J339" s="73">
        <f t="shared" si="17"/>
        <v>1</v>
      </c>
      <c r="K339" s="22"/>
    </row>
    <row r="340" spans="1:11" x14ac:dyDescent="0.35">
      <c r="A340" s="71">
        <v>2014</v>
      </c>
      <c r="B340" s="71">
        <f t="shared" si="15"/>
        <v>4102490</v>
      </c>
      <c r="C340" s="71" t="s">
        <v>156</v>
      </c>
      <c r="D340" s="71">
        <v>3740</v>
      </c>
      <c r="E340" s="71" t="s">
        <v>736</v>
      </c>
      <c r="F340" s="71">
        <v>1</v>
      </c>
      <c r="G340" s="71">
        <v>0</v>
      </c>
      <c r="H340" s="72">
        <v>0</v>
      </c>
      <c r="I340" s="73">
        <f t="shared" si="16"/>
        <v>4</v>
      </c>
      <c r="J340" s="73">
        <f t="shared" si="17"/>
        <v>1</v>
      </c>
      <c r="K340" s="22"/>
    </row>
    <row r="341" spans="1:11" x14ac:dyDescent="0.35">
      <c r="A341" s="71">
        <v>2015</v>
      </c>
      <c r="B341" s="71">
        <f t="shared" si="15"/>
        <v>4103600</v>
      </c>
      <c r="C341" s="71" t="s">
        <v>153</v>
      </c>
      <c r="D341" s="71">
        <v>346</v>
      </c>
      <c r="E341" s="71" t="s">
        <v>2154</v>
      </c>
      <c r="F341" s="71">
        <v>143</v>
      </c>
      <c r="G341" s="71">
        <v>63</v>
      </c>
      <c r="H341" s="72">
        <v>0.44059999999999999</v>
      </c>
      <c r="I341" s="73">
        <f t="shared" si="16"/>
        <v>2</v>
      </c>
      <c r="J341" s="73">
        <f t="shared" si="17"/>
        <v>1</v>
      </c>
      <c r="K341" s="22" t="s">
        <v>1889</v>
      </c>
    </row>
    <row r="342" spans="1:11" x14ac:dyDescent="0.35">
      <c r="A342" s="71">
        <v>2015</v>
      </c>
      <c r="B342" s="71">
        <f t="shared" si="15"/>
        <v>4103600</v>
      </c>
      <c r="C342" s="71" t="s">
        <v>153</v>
      </c>
      <c r="D342" s="71">
        <v>5446</v>
      </c>
      <c r="E342" s="71" t="s">
        <v>741</v>
      </c>
      <c r="F342" s="71">
        <v>600</v>
      </c>
      <c r="G342" s="71">
        <v>0</v>
      </c>
      <c r="H342" s="72">
        <v>0</v>
      </c>
      <c r="I342" s="73">
        <f t="shared" si="16"/>
        <v>2</v>
      </c>
      <c r="J342" s="73">
        <f t="shared" si="17"/>
        <v>1</v>
      </c>
      <c r="K342" s="22"/>
    </row>
    <row r="343" spans="1:11" ht="29" x14ac:dyDescent="0.35">
      <c r="A343" s="71">
        <v>2023</v>
      </c>
      <c r="B343" s="71">
        <f t="shared" si="15"/>
        <v>4103630</v>
      </c>
      <c r="C343" s="71" t="s">
        <v>140</v>
      </c>
      <c r="D343" s="71">
        <v>358</v>
      </c>
      <c r="E343" s="71" t="s">
        <v>2155</v>
      </c>
      <c r="F343" s="71">
        <v>90</v>
      </c>
      <c r="G343" s="71">
        <v>40</v>
      </c>
      <c r="H343" s="72">
        <v>0.44440000000000002</v>
      </c>
      <c r="I343" s="73">
        <f t="shared" si="16"/>
        <v>2</v>
      </c>
      <c r="J343" s="73">
        <f t="shared" si="17"/>
        <v>1</v>
      </c>
      <c r="K343" s="22" t="s">
        <v>1889</v>
      </c>
    </row>
    <row r="344" spans="1:11" ht="29" x14ac:dyDescent="0.35">
      <c r="A344" s="71">
        <v>2023</v>
      </c>
      <c r="B344" s="71">
        <f t="shared" si="15"/>
        <v>4103630</v>
      </c>
      <c r="C344" s="71" t="s">
        <v>140</v>
      </c>
      <c r="D344" s="71">
        <v>4702</v>
      </c>
      <c r="E344" s="71" t="s">
        <v>743</v>
      </c>
      <c r="F344" s="74">
        <v>1000</v>
      </c>
      <c r="G344" s="71">
        <v>68</v>
      </c>
      <c r="H344" s="72">
        <v>6.8000000000000005E-2</v>
      </c>
      <c r="I344" s="73">
        <f t="shared" si="16"/>
        <v>2</v>
      </c>
      <c r="J344" s="73">
        <f t="shared" si="17"/>
        <v>1</v>
      </c>
      <c r="K344" s="22"/>
    </row>
    <row r="345" spans="1:11" x14ac:dyDescent="0.35">
      <c r="A345" s="71">
        <v>2024</v>
      </c>
      <c r="B345" s="71">
        <f t="shared" si="15"/>
        <v>4106510</v>
      </c>
      <c r="C345" s="71" t="s">
        <v>80</v>
      </c>
      <c r="D345" s="71">
        <v>3372</v>
      </c>
      <c r="E345" s="71" t="s">
        <v>793</v>
      </c>
      <c r="F345" s="71">
        <v>65</v>
      </c>
      <c r="G345" s="71">
        <v>53</v>
      </c>
      <c r="H345" s="72">
        <v>0.81540000000000001</v>
      </c>
      <c r="I345" s="73">
        <f t="shared" si="16"/>
        <v>8</v>
      </c>
      <c r="J345" s="73">
        <f t="shared" si="17"/>
        <v>2</v>
      </c>
      <c r="K345" s="22" t="s">
        <v>1889</v>
      </c>
    </row>
    <row r="346" spans="1:11" x14ac:dyDescent="0.35">
      <c r="A346" s="71">
        <v>2024</v>
      </c>
      <c r="B346" s="71">
        <f t="shared" si="15"/>
        <v>4106510</v>
      </c>
      <c r="C346" s="71" t="s">
        <v>80</v>
      </c>
      <c r="D346" s="71">
        <v>363</v>
      </c>
      <c r="E346" s="71" t="s">
        <v>2156</v>
      </c>
      <c r="F346" s="71">
        <v>481</v>
      </c>
      <c r="G346" s="71">
        <v>386</v>
      </c>
      <c r="H346" s="72">
        <v>0.80249999999999999</v>
      </c>
      <c r="I346" s="73">
        <f t="shared" si="16"/>
        <v>8</v>
      </c>
      <c r="J346" s="73">
        <f t="shared" si="17"/>
        <v>2</v>
      </c>
      <c r="K346" s="22" t="s">
        <v>1889</v>
      </c>
    </row>
    <row r="347" spans="1:11" x14ac:dyDescent="0.35">
      <c r="A347" s="71">
        <v>2024</v>
      </c>
      <c r="B347" s="71">
        <f t="shared" si="15"/>
        <v>4106510</v>
      </c>
      <c r="C347" s="71" t="s">
        <v>80</v>
      </c>
      <c r="D347" s="71">
        <v>364</v>
      </c>
      <c r="E347" s="71" t="s">
        <v>2157</v>
      </c>
      <c r="F347" s="71">
        <v>236</v>
      </c>
      <c r="G347" s="71">
        <v>185</v>
      </c>
      <c r="H347" s="72">
        <v>0.78390000000000004</v>
      </c>
      <c r="I347" s="73">
        <f t="shared" si="16"/>
        <v>8</v>
      </c>
      <c r="J347" s="73">
        <f t="shared" si="17"/>
        <v>2</v>
      </c>
      <c r="K347" s="22"/>
    </row>
    <row r="348" spans="1:11" x14ac:dyDescent="0.35">
      <c r="A348" s="71">
        <v>2024</v>
      </c>
      <c r="B348" s="71">
        <f t="shared" si="15"/>
        <v>4106510</v>
      </c>
      <c r="C348" s="71" t="s">
        <v>80</v>
      </c>
      <c r="D348" s="71">
        <v>367</v>
      </c>
      <c r="E348" s="71" t="s">
        <v>2158</v>
      </c>
      <c r="F348" s="71">
        <v>393</v>
      </c>
      <c r="G348" s="71">
        <v>267</v>
      </c>
      <c r="H348" s="72">
        <v>0.6794</v>
      </c>
      <c r="I348" s="73">
        <f t="shared" si="16"/>
        <v>8</v>
      </c>
      <c r="J348" s="73">
        <f t="shared" si="17"/>
        <v>2</v>
      </c>
      <c r="K348" s="22"/>
    </row>
    <row r="349" spans="1:11" x14ac:dyDescent="0.35">
      <c r="A349" s="71">
        <v>2024</v>
      </c>
      <c r="B349" s="71">
        <f t="shared" si="15"/>
        <v>4106510</v>
      </c>
      <c r="C349" s="71" t="s">
        <v>80</v>
      </c>
      <c r="D349" s="71">
        <v>362</v>
      </c>
      <c r="E349" s="71" t="s">
        <v>2159</v>
      </c>
      <c r="F349" s="71">
        <v>507</v>
      </c>
      <c r="G349" s="71">
        <v>223</v>
      </c>
      <c r="H349" s="72">
        <v>0.43980000000000002</v>
      </c>
      <c r="I349" s="73">
        <f t="shared" si="16"/>
        <v>8</v>
      </c>
      <c r="J349" s="73">
        <f t="shared" si="17"/>
        <v>2</v>
      </c>
      <c r="K349" s="22"/>
    </row>
    <row r="350" spans="1:11" x14ac:dyDescent="0.35">
      <c r="A350" s="71">
        <v>2024</v>
      </c>
      <c r="B350" s="71">
        <f t="shared" si="15"/>
        <v>4106510</v>
      </c>
      <c r="C350" s="71" t="s">
        <v>80</v>
      </c>
      <c r="D350" s="71">
        <v>369</v>
      </c>
      <c r="E350" s="71" t="s">
        <v>2160</v>
      </c>
      <c r="F350" s="74">
        <v>1388</v>
      </c>
      <c r="G350" s="71">
        <v>582</v>
      </c>
      <c r="H350" s="72">
        <v>0.41930000000000001</v>
      </c>
      <c r="I350" s="73">
        <f t="shared" si="16"/>
        <v>8</v>
      </c>
      <c r="J350" s="73">
        <f t="shared" si="17"/>
        <v>2</v>
      </c>
      <c r="K350" s="22"/>
    </row>
    <row r="351" spans="1:11" x14ac:dyDescent="0.35">
      <c r="A351" s="71">
        <v>2024</v>
      </c>
      <c r="B351" s="71">
        <f t="shared" si="15"/>
        <v>4106510</v>
      </c>
      <c r="C351" s="71" t="s">
        <v>80</v>
      </c>
      <c r="D351" s="71">
        <v>361</v>
      </c>
      <c r="E351" s="71" t="s">
        <v>2161</v>
      </c>
      <c r="F351" s="71">
        <v>570</v>
      </c>
      <c r="G351" s="71">
        <v>228</v>
      </c>
      <c r="H351" s="72">
        <v>0.4</v>
      </c>
      <c r="I351" s="73">
        <f t="shared" si="16"/>
        <v>8</v>
      </c>
      <c r="J351" s="73">
        <f t="shared" si="17"/>
        <v>2</v>
      </c>
      <c r="K351" s="22"/>
    </row>
    <row r="352" spans="1:11" x14ac:dyDescent="0.35">
      <c r="A352" s="71">
        <v>2024</v>
      </c>
      <c r="B352" s="71">
        <f t="shared" si="15"/>
        <v>4106510</v>
      </c>
      <c r="C352" s="71" t="s">
        <v>80</v>
      </c>
      <c r="D352" s="71">
        <v>366</v>
      </c>
      <c r="E352" s="71" t="s">
        <v>2162</v>
      </c>
      <c r="F352" s="71">
        <v>447</v>
      </c>
      <c r="G352" s="71">
        <v>158</v>
      </c>
      <c r="H352" s="72">
        <v>0.35349999999999998</v>
      </c>
      <c r="I352" s="73">
        <f t="shared" si="16"/>
        <v>8</v>
      </c>
      <c r="J352" s="73">
        <f t="shared" si="17"/>
        <v>2</v>
      </c>
      <c r="K352" s="22"/>
    </row>
    <row r="353" spans="1:11" x14ac:dyDescent="0.35">
      <c r="A353" s="71">
        <v>2039</v>
      </c>
      <c r="B353" s="71">
        <f t="shared" si="15"/>
        <v>4109630</v>
      </c>
      <c r="C353" s="71" t="s">
        <v>103</v>
      </c>
      <c r="D353" s="71">
        <v>374</v>
      </c>
      <c r="E353" s="71" t="s">
        <v>2163</v>
      </c>
      <c r="F353" s="71">
        <v>656</v>
      </c>
      <c r="G353" s="71">
        <v>395</v>
      </c>
      <c r="H353" s="72">
        <v>0.60209999999999997</v>
      </c>
      <c r="I353" s="73">
        <f t="shared" si="16"/>
        <v>6</v>
      </c>
      <c r="J353" s="73">
        <f t="shared" si="17"/>
        <v>2</v>
      </c>
      <c r="K353" s="22" t="s">
        <v>1889</v>
      </c>
    </row>
    <row r="354" spans="1:11" x14ac:dyDescent="0.35">
      <c r="A354" s="71">
        <v>2039</v>
      </c>
      <c r="B354" s="71">
        <f t="shared" si="15"/>
        <v>4109630</v>
      </c>
      <c r="C354" s="71" t="s">
        <v>103</v>
      </c>
      <c r="D354" s="71">
        <v>371</v>
      </c>
      <c r="E354" s="71" t="s">
        <v>2164</v>
      </c>
      <c r="F354" s="71">
        <v>373</v>
      </c>
      <c r="G354" s="71">
        <v>189</v>
      </c>
      <c r="H354" s="72">
        <v>0.50670000000000004</v>
      </c>
      <c r="I354" s="73">
        <f t="shared" si="16"/>
        <v>6</v>
      </c>
      <c r="J354" s="73">
        <f t="shared" si="17"/>
        <v>2</v>
      </c>
      <c r="K354" s="22" t="s">
        <v>1889</v>
      </c>
    </row>
    <row r="355" spans="1:11" x14ac:dyDescent="0.35">
      <c r="A355" s="71">
        <v>2039</v>
      </c>
      <c r="B355" s="71">
        <f t="shared" si="15"/>
        <v>4109630</v>
      </c>
      <c r="C355" s="71" t="s">
        <v>103</v>
      </c>
      <c r="D355" s="71">
        <v>370</v>
      </c>
      <c r="E355" s="71" t="s">
        <v>2165</v>
      </c>
      <c r="F355" s="71">
        <v>397</v>
      </c>
      <c r="G355" s="71">
        <v>201</v>
      </c>
      <c r="H355" s="72">
        <v>0.50629999999999997</v>
      </c>
      <c r="I355" s="73">
        <f t="shared" si="16"/>
        <v>6</v>
      </c>
      <c r="J355" s="73">
        <f t="shared" si="17"/>
        <v>2</v>
      </c>
      <c r="K355" s="22"/>
    </row>
    <row r="356" spans="1:11" x14ac:dyDescent="0.35">
      <c r="A356" s="71">
        <v>2039</v>
      </c>
      <c r="B356" s="71">
        <f t="shared" si="15"/>
        <v>4109630</v>
      </c>
      <c r="C356" s="71" t="s">
        <v>103</v>
      </c>
      <c r="D356" s="71">
        <v>373</v>
      </c>
      <c r="E356" s="71" t="s">
        <v>2166</v>
      </c>
      <c r="F356" s="71">
        <v>564</v>
      </c>
      <c r="G356" s="71">
        <v>285</v>
      </c>
      <c r="H356" s="72">
        <v>0.50529999999999997</v>
      </c>
      <c r="I356" s="73">
        <f t="shared" si="16"/>
        <v>6</v>
      </c>
      <c r="J356" s="73">
        <f t="shared" si="17"/>
        <v>2</v>
      </c>
      <c r="K356" s="22"/>
    </row>
    <row r="357" spans="1:11" x14ac:dyDescent="0.35">
      <c r="A357" s="71">
        <v>2039</v>
      </c>
      <c r="B357" s="71">
        <f t="shared" si="15"/>
        <v>4109630</v>
      </c>
      <c r="C357" s="71" t="s">
        <v>103</v>
      </c>
      <c r="D357" s="71">
        <v>372</v>
      </c>
      <c r="E357" s="71" t="s">
        <v>2167</v>
      </c>
      <c r="F357" s="71">
        <v>452</v>
      </c>
      <c r="G357" s="71">
        <v>228</v>
      </c>
      <c r="H357" s="72">
        <v>0.50439999999999996</v>
      </c>
      <c r="I357" s="73">
        <f t="shared" si="16"/>
        <v>6</v>
      </c>
      <c r="J357" s="73">
        <f t="shared" si="17"/>
        <v>2</v>
      </c>
      <c r="K357" s="22"/>
    </row>
    <row r="358" spans="1:11" x14ac:dyDescent="0.35">
      <c r="A358" s="71">
        <v>2039</v>
      </c>
      <c r="B358" s="71">
        <f t="shared" si="15"/>
        <v>4109630</v>
      </c>
      <c r="C358" s="71" t="s">
        <v>103</v>
      </c>
      <c r="D358" s="71">
        <v>3247</v>
      </c>
      <c r="E358" s="71" t="s">
        <v>1159</v>
      </c>
      <c r="F358" s="71">
        <v>88</v>
      </c>
      <c r="G358" s="71">
        <v>44</v>
      </c>
      <c r="H358" s="72">
        <v>0.5</v>
      </c>
      <c r="I358" s="73">
        <f t="shared" si="16"/>
        <v>6</v>
      </c>
      <c r="J358" s="73">
        <f t="shared" si="17"/>
        <v>2</v>
      </c>
      <c r="K358" s="22"/>
    </row>
    <row r="359" spans="1:11" x14ac:dyDescent="0.35">
      <c r="A359" s="71">
        <v>2041</v>
      </c>
      <c r="B359" s="71">
        <f t="shared" si="15"/>
        <v>4101560</v>
      </c>
      <c r="C359" s="71" t="s">
        <v>100</v>
      </c>
      <c r="D359" s="71">
        <v>4476</v>
      </c>
      <c r="E359" s="71" t="s">
        <v>283</v>
      </c>
      <c r="F359" s="71">
        <v>122</v>
      </c>
      <c r="G359" s="71">
        <v>61</v>
      </c>
      <c r="H359" s="72">
        <v>0.5</v>
      </c>
      <c r="I359" s="73">
        <f t="shared" si="16"/>
        <v>6</v>
      </c>
      <c r="J359" s="73">
        <f t="shared" si="17"/>
        <v>2</v>
      </c>
      <c r="K359" s="22" t="s">
        <v>1889</v>
      </c>
    </row>
    <row r="360" spans="1:11" x14ac:dyDescent="0.35">
      <c r="A360" s="71">
        <v>2041</v>
      </c>
      <c r="B360" s="71">
        <f t="shared" si="15"/>
        <v>4101560</v>
      </c>
      <c r="C360" s="71" t="s">
        <v>100</v>
      </c>
      <c r="D360" s="71">
        <v>379</v>
      </c>
      <c r="E360" s="71" t="s">
        <v>2168</v>
      </c>
      <c r="F360" s="71">
        <v>340</v>
      </c>
      <c r="G360" s="71">
        <v>139</v>
      </c>
      <c r="H360" s="72">
        <v>0.4088</v>
      </c>
      <c r="I360" s="73">
        <f t="shared" si="16"/>
        <v>6</v>
      </c>
      <c r="J360" s="73">
        <f t="shared" si="17"/>
        <v>2</v>
      </c>
      <c r="K360" s="22" t="s">
        <v>1889</v>
      </c>
    </row>
    <row r="361" spans="1:11" x14ac:dyDescent="0.35">
      <c r="A361" s="71">
        <v>2041</v>
      </c>
      <c r="B361" s="71">
        <f t="shared" si="15"/>
        <v>4101560</v>
      </c>
      <c r="C361" s="71" t="s">
        <v>100</v>
      </c>
      <c r="D361" s="71">
        <v>375</v>
      </c>
      <c r="E361" s="71" t="s">
        <v>2169</v>
      </c>
      <c r="F361" s="71">
        <v>317</v>
      </c>
      <c r="G361" s="71">
        <v>121</v>
      </c>
      <c r="H361" s="72">
        <v>0.38169999999999998</v>
      </c>
      <c r="I361" s="73">
        <f t="shared" si="16"/>
        <v>6</v>
      </c>
      <c r="J361" s="73">
        <f t="shared" si="17"/>
        <v>2</v>
      </c>
      <c r="K361" s="22"/>
    </row>
    <row r="362" spans="1:11" x14ac:dyDescent="0.35">
      <c r="A362" s="71">
        <v>2041</v>
      </c>
      <c r="B362" s="71">
        <f t="shared" si="15"/>
        <v>4101560</v>
      </c>
      <c r="C362" s="71" t="s">
        <v>100</v>
      </c>
      <c r="D362" s="71">
        <v>380</v>
      </c>
      <c r="E362" s="71" t="s">
        <v>2170</v>
      </c>
      <c r="F362" s="71">
        <v>520</v>
      </c>
      <c r="G362" s="71">
        <v>184</v>
      </c>
      <c r="H362" s="72">
        <v>0.3538</v>
      </c>
      <c r="I362" s="73">
        <f t="shared" si="16"/>
        <v>6</v>
      </c>
      <c r="J362" s="73">
        <f t="shared" si="17"/>
        <v>2</v>
      </c>
      <c r="K362" s="22"/>
    </row>
    <row r="363" spans="1:11" x14ac:dyDescent="0.35">
      <c r="A363" s="71">
        <v>2041</v>
      </c>
      <c r="B363" s="71">
        <f t="shared" si="15"/>
        <v>4101560</v>
      </c>
      <c r="C363" s="71" t="s">
        <v>100</v>
      </c>
      <c r="D363" s="71">
        <v>381</v>
      </c>
      <c r="E363" s="71" t="s">
        <v>2171</v>
      </c>
      <c r="F363" s="71">
        <v>993</v>
      </c>
      <c r="G363" s="71">
        <v>326</v>
      </c>
      <c r="H363" s="72">
        <v>0.32829999999999998</v>
      </c>
      <c r="I363" s="73">
        <f t="shared" si="16"/>
        <v>6</v>
      </c>
      <c r="J363" s="73">
        <f t="shared" si="17"/>
        <v>2</v>
      </c>
      <c r="K363" s="22"/>
    </row>
    <row r="364" spans="1:11" x14ac:dyDescent="0.35">
      <c r="A364" s="71">
        <v>2041</v>
      </c>
      <c r="B364" s="71">
        <f t="shared" si="15"/>
        <v>4101560</v>
      </c>
      <c r="C364" s="71" t="s">
        <v>100</v>
      </c>
      <c r="D364" s="71">
        <v>377</v>
      </c>
      <c r="E364" s="71" t="s">
        <v>2172</v>
      </c>
      <c r="F364" s="71">
        <v>342</v>
      </c>
      <c r="G364" s="71">
        <v>87</v>
      </c>
      <c r="H364" s="72">
        <v>0.25440000000000002</v>
      </c>
      <c r="I364" s="73">
        <f t="shared" si="16"/>
        <v>6</v>
      </c>
      <c r="J364" s="73">
        <f t="shared" si="17"/>
        <v>2</v>
      </c>
      <c r="K364" s="22"/>
    </row>
    <row r="365" spans="1:11" x14ac:dyDescent="0.35">
      <c r="A365" s="71">
        <v>2042</v>
      </c>
      <c r="B365" s="71">
        <f t="shared" si="15"/>
        <v>4102940</v>
      </c>
      <c r="C365" s="71" t="s">
        <v>70</v>
      </c>
      <c r="D365" s="71">
        <v>384</v>
      </c>
      <c r="E365" s="71" t="s">
        <v>2173</v>
      </c>
      <c r="F365" s="71">
        <v>281</v>
      </c>
      <c r="G365" s="71">
        <v>219</v>
      </c>
      <c r="H365" s="72">
        <v>0.77939999999999998</v>
      </c>
      <c r="I365" s="73">
        <f t="shared" si="16"/>
        <v>10</v>
      </c>
      <c r="J365" s="73">
        <f t="shared" si="17"/>
        <v>3</v>
      </c>
      <c r="K365" s="22" t="s">
        <v>1889</v>
      </c>
    </row>
    <row r="366" spans="1:11" x14ac:dyDescent="0.35">
      <c r="A366" s="71">
        <v>2042</v>
      </c>
      <c r="B366" s="71">
        <f t="shared" si="15"/>
        <v>4102940</v>
      </c>
      <c r="C366" s="71" t="s">
        <v>70</v>
      </c>
      <c r="D366" s="71">
        <v>386</v>
      </c>
      <c r="E366" s="71" t="s">
        <v>2174</v>
      </c>
      <c r="F366" s="71">
        <v>299</v>
      </c>
      <c r="G366" s="71">
        <v>215</v>
      </c>
      <c r="H366" s="72">
        <v>0.71909999999999996</v>
      </c>
      <c r="I366" s="73">
        <f t="shared" si="16"/>
        <v>10</v>
      </c>
      <c r="J366" s="73">
        <f t="shared" si="17"/>
        <v>3</v>
      </c>
      <c r="K366" s="22" t="s">
        <v>1889</v>
      </c>
    </row>
    <row r="367" spans="1:11" x14ac:dyDescent="0.35">
      <c r="A367" s="71">
        <v>2042</v>
      </c>
      <c r="B367" s="71">
        <f t="shared" si="15"/>
        <v>4102940</v>
      </c>
      <c r="C367" s="71" t="s">
        <v>70</v>
      </c>
      <c r="D367" s="71">
        <v>383</v>
      </c>
      <c r="E367" s="71" t="s">
        <v>2175</v>
      </c>
      <c r="F367" s="71">
        <v>653</v>
      </c>
      <c r="G367" s="71">
        <v>375</v>
      </c>
      <c r="H367" s="72">
        <v>0.57430000000000003</v>
      </c>
      <c r="I367" s="73">
        <f t="shared" si="16"/>
        <v>10</v>
      </c>
      <c r="J367" s="73">
        <f t="shared" si="17"/>
        <v>3</v>
      </c>
      <c r="K367" s="22" t="s">
        <v>1889</v>
      </c>
    </row>
    <row r="368" spans="1:11" x14ac:dyDescent="0.35">
      <c r="A368" s="71">
        <v>2042</v>
      </c>
      <c r="B368" s="71">
        <f t="shared" si="15"/>
        <v>4102940</v>
      </c>
      <c r="C368" s="71" t="s">
        <v>70</v>
      </c>
      <c r="D368" s="71">
        <v>382</v>
      </c>
      <c r="E368" s="71" t="s">
        <v>2176</v>
      </c>
      <c r="F368" s="71">
        <v>585</v>
      </c>
      <c r="G368" s="71">
        <v>316</v>
      </c>
      <c r="H368" s="72">
        <v>0.54020000000000001</v>
      </c>
      <c r="I368" s="73">
        <f t="shared" si="16"/>
        <v>10</v>
      </c>
      <c r="J368" s="73">
        <f t="shared" si="17"/>
        <v>3</v>
      </c>
      <c r="K368" s="22"/>
    </row>
    <row r="369" spans="1:11" x14ac:dyDescent="0.35">
      <c r="A369" s="71">
        <v>2042</v>
      </c>
      <c r="B369" s="71">
        <f t="shared" si="15"/>
        <v>4102940</v>
      </c>
      <c r="C369" s="71" t="s">
        <v>70</v>
      </c>
      <c r="D369" s="71">
        <v>4561</v>
      </c>
      <c r="E369" s="71" t="s">
        <v>468</v>
      </c>
      <c r="F369" s="71">
        <v>399</v>
      </c>
      <c r="G369" s="71">
        <v>206</v>
      </c>
      <c r="H369" s="72">
        <v>0.51629999999999998</v>
      </c>
      <c r="I369" s="73">
        <f t="shared" si="16"/>
        <v>10</v>
      </c>
      <c r="J369" s="73">
        <f t="shared" si="17"/>
        <v>3</v>
      </c>
      <c r="K369" s="22"/>
    </row>
    <row r="370" spans="1:11" x14ac:dyDescent="0.35">
      <c r="A370" s="71">
        <v>2042</v>
      </c>
      <c r="B370" s="71">
        <f t="shared" si="15"/>
        <v>4102940</v>
      </c>
      <c r="C370" s="71" t="s">
        <v>70</v>
      </c>
      <c r="D370" s="71">
        <v>388</v>
      </c>
      <c r="E370" s="71" t="s">
        <v>2177</v>
      </c>
      <c r="F370" s="71">
        <v>845</v>
      </c>
      <c r="G370" s="71">
        <v>398</v>
      </c>
      <c r="H370" s="72">
        <v>0.47099999999999997</v>
      </c>
      <c r="I370" s="73">
        <f t="shared" si="16"/>
        <v>10</v>
      </c>
      <c r="J370" s="73">
        <f t="shared" si="17"/>
        <v>3</v>
      </c>
      <c r="K370" s="22"/>
    </row>
    <row r="371" spans="1:11" x14ac:dyDescent="0.35">
      <c r="A371" s="71">
        <v>2042</v>
      </c>
      <c r="B371" s="71">
        <f t="shared" si="15"/>
        <v>4102940</v>
      </c>
      <c r="C371" s="71" t="s">
        <v>70</v>
      </c>
      <c r="D371" s="71">
        <v>387</v>
      </c>
      <c r="E371" s="71" t="s">
        <v>2178</v>
      </c>
      <c r="F371" s="71">
        <v>384</v>
      </c>
      <c r="G371" s="71">
        <v>180</v>
      </c>
      <c r="H371" s="72">
        <v>0.46879999999999999</v>
      </c>
      <c r="I371" s="73">
        <f t="shared" si="16"/>
        <v>10</v>
      </c>
      <c r="J371" s="73">
        <f t="shared" si="17"/>
        <v>3</v>
      </c>
      <c r="K371" s="22"/>
    </row>
    <row r="372" spans="1:11" ht="29" x14ac:dyDescent="0.35">
      <c r="A372" s="71">
        <v>2042</v>
      </c>
      <c r="B372" s="71">
        <f t="shared" si="15"/>
        <v>4102940</v>
      </c>
      <c r="C372" s="71" t="s">
        <v>70</v>
      </c>
      <c r="D372" s="71">
        <v>4557</v>
      </c>
      <c r="E372" s="71" t="s">
        <v>467</v>
      </c>
      <c r="F372" s="71">
        <v>414</v>
      </c>
      <c r="G372" s="71">
        <v>163</v>
      </c>
      <c r="H372" s="72">
        <v>0.39369999999999999</v>
      </c>
      <c r="I372" s="73">
        <f t="shared" si="16"/>
        <v>10</v>
      </c>
      <c r="J372" s="73">
        <f t="shared" si="17"/>
        <v>3</v>
      </c>
      <c r="K372" s="22"/>
    </row>
    <row r="373" spans="1:11" x14ac:dyDescent="0.35">
      <c r="A373" s="71">
        <v>2042</v>
      </c>
      <c r="B373" s="71">
        <f t="shared" si="15"/>
        <v>4102940</v>
      </c>
      <c r="C373" s="71" t="s">
        <v>70</v>
      </c>
      <c r="D373" s="71">
        <v>385</v>
      </c>
      <c r="E373" s="71" t="s">
        <v>2179</v>
      </c>
      <c r="F373" s="71">
        <v>597</v>
      </c>
      <c r="G373" s="71">
        <v>221</v>
      </c>
      <c r="H373" s="72">
        <v>0.37019999999999997</v>
      </c>
      <c r="I373" s="73">
        <f t="shared" si="16"/>
        <v>10</v>
      </c>
      <c r="J373" s="73">
        <f t="shared" si="17"/>
        <v>3</v>
      </c>
      <c r="K373" s="22"/>
    </row>
    <row r="374" spans="1:11" ht="29" x14ac:dyDescent="0.35">
      <c r="A374" s="71">
        <v>2042</v>
      </c>
      <c r="B374" s="71">
        <f t="shared" si="15"/>
        <v>4102940</v>
      </c>
      <c r="C374" s="71" t="s">
        <v>70</v>
      </c>
      <c r="D374" s="71">
        <v>4559</v>
      </c>
      <c r="E374" s="71" t="s">
        <v>469</v>
      </c>
      <c r="F374" s="71">
        <v>403</v>
      </c>
      <c r="G374" s="71">
        <v>119</v>
      </c>
      <c r="H374" s="72">
        <v>0.29530000000000001</v>
      </c>
      <c r="I374" s="73">
        <f t="shared" si="16"/>
        <v>10</v>
      </c>
      <c r="J374" s="73">
        <f t="shared" si="17"/>
        <v>3</v>
      </c>
      <c r="K374" s="22"/>
    </row>
    <row r="375" spans="1:11" x14ac:dyDescent="0.35">
      <c r="A375" s="71">
        <v>2043</v>
      </c>
      <c r="B375" s="71">
        <f t="shared" si="15"/>
        <v>4104500</v>
      </c>
      <c r="C375" s="71" t="s">
        <v>77</v>
      </c>
      <c r="D375" s="71">
        <v>4021</v>
      </c>
      <c r="E375" s="71" t="s">
        <v>2180</v>
      </c>
      <c r="F375" s="71">
        <v>368</v>
      </c>
      <c r="G375" s="71">
        <v>348</v>
      </c>
      <c r="H375" s="72">
        <v>0.94569999999999999</v>
      </c>
      <c r="I375" s="73">
        <f t="shared" si="16"/>
        <v>11</v>
      </c>
      <c r="J375" s="73">
        <f t="shared" si="17"/>
        <v>3</v>
      </c>
      <c r="K375" s="22" t="s">
        <v>1889</v>
      </c>
    </row>
    <row r="376" spans="1:11" x14ac:dyDescent="0.35">
      <c r="A376" s="71">
        <v>2043</v>
      </c>
      <c r="B376" s="71">
        <f t="shared" si="15"/>
        <v>4104500</v>
      </c>
      <c r="C376" s="71" t="s">
        <v>77</v>
      </c>
      <c r="D376" s="71">
        <v>394</v>
      </c>
      <c r="E376" s="71" t="s">
        <v>2181</v>
      </c>
      <c r="F376" s="71">
        <v>812</v>
      </c>
      <c r="G376" s="71">
        <v>739</v>
      </c>
      <c r="H376" s="72">
        <v>0.91010000000000002</v>
      </c>
      <c r="I376" s="73">
        <f t="shared" si="16"/>
        <v>11</v>
      </c>
      <c r="J376" s="73">
        <f t="shared" si="17"/>
        <v>3</v>
      </c>
      <c r="K376" s="22" t="s">
        <v>1889</v>
      </c>
    </row>
    <row r="377" spans="1:11" ht="29" x14ac:dyDescent="0.35">
      <c r="A377" s="71">
        <v>2043</v>
      </c>
      <c r="B377" s="71">
        <f t="shared" si="15"/>
        <v>4104500</v>
      </c>
      <c r="C377" s="71" t="s">
        <v>77</v>
      </c>
      <c r="D377" s="71">
        <v>4378</v>
      </c>
      <c r="E377" s="71" t="s">
        <v>2182</v>
      </c>
      <c r="F377" s="71">
        <v>65</v>
      </c>
      <c r="G377" s="71">
        <v>51</v>
      </c>
      <c r="H377" s="72">
        <v>0.78459999999999996</v>
      </c>
      <c r="I377" s="73">
        <f t="shared" si="16"/>
        <v>11</v>
      </c>
      <c r="J377" s="73">
        <f t="shared" si="17"/>
        <v>3</v>
      </c>
      <c r="K377" s="22" t="s">
        <v>1889</v>
      </c>
    </row>
    <row r="378" spans="1:11" x14ac:dyDescent="0.35">
      <c r="A378" s="71">
        <v>2043</v>
      </c>
      <c r="B378" s="71">
        <f t="shared" si="15"/>
        <v>4104500</v>
      </c>
      <c r="C378" s="71" t="s">
        <v>77</v>
      </c>
      <c r="D378" s="71">
        <v>393</v>
      </c>
      <c r="E378" s="71" t="s">
        <v>591</v>
      </c>
      <c r="F378" s="71">
        <v>250</v>
      </c>
      <c r="G378" s="71">
        <v>192</v>
      </c>
      <c r="H378" s="72">
        <v>0.76800000000000002</v>
      </c>
      <c r="I378" s="73">
        <f t="shared" si="16"/>
        <v>11</v>
      </c>
      <c r="J378" s="73">
        <f t="shared" si="17"/>
        <v>3</v>
      </c>
      <c r="K378" s="22"/>
    </row>
    <row r="379" spans="1:11" x14ac:dyDescent="0.35">
      <c r="A379" s="71">
        <v>2043</v>
      </c>
      <c r="B379" s="71">
        <f t="shared" si="15"/>
        <v>4104500</v>
      </c>
      <c r="C379" s="71" t="s">
        <v>77</v>
      </c>
      <c r="D379" s="71">
        <v>390</v>
      </c>
      <c r="E379" s="71" t="s">
        <v>2183</v>
      </c>
      <c r="F379" s="71">
        <v>476</v>
      </c>
      <c r="G379" s="71">
        <v>312</v>
      </c>
      <c r="H379" s="72">
        <v>0.65549999999999997</v>
      </c>
      <c r="I379" s="73">
        <f t="shared" si="16"/>
        <v>11</v>
      </c>
      <c r="J379" s="73">
        <f t="shared" si="17"/>
        <v>3</v>
      </c>
      <c r="K379" s="22"/>
    </row>
    <row r="380" spans="1:11" x14ac:dyDescent="0.35">
      <c r="A380" s="71">
        <v>2043</v>
      </c>
      <c r="B380" s="71">
        <f t="shared" si="15"/>
        <v>4104500</v>
      </c>
      <c r="C380" s="71" t="s">
        <v>77</v>
      </c>
      <c r="D380" s="71">
        <v>5251</v>
      </c>
      <c r="E380" s="71" t="s">
        <v>584</v>
      </c>
      <c r="F380" s="71">
        <v>323</v>
      </c>
      <c r="G380" s="71">
        <v>203</v>
      </c>
      <c r="H380" s="72">
        <v>0.62849999999999995</v>
      </c>
      <c r="I380" s="73">
        <f t="shared" si="16"/>
        <v>11</v>
      </c>
      <c r="J380" s="73">
        <f t="shared" si="17"/>
        <v>3</v>
      </c>
      <c r="K380" s="22"/>
    </row>
    <row r="381" spans="1:11" x14ac:dyDescent="0.35">
      <c r="A381" s="71">
        <v>2043</v>
      </c>
      <c r="B381" s="71">
        <f t="shared" si="15"/>
        <v>4104500</v>
      </c>
      <c r="C381" s="71" t="s">
        <v>77</v>
      </c>
      <c r="D381" s="71">
        <v>397</v>
      </c>
      <c r="E381" s="71" t="s">
        <v>2184</v>
      </c>
      <c r="F381" s="74">
        <v>1014</v>
      </c>
      <c r="G381" s="71">
        <v>613</v>
      </c>
      <c r="H381" s="72">
        <v>0.60450000000000004</v>
      </c>
      <c r="I381" s="73">
        <f t="shared" si="16"/>
        <v>11</v>
      </c>
      <c r="J381" s="73">
        <f t="shared" si="17"/>
        <v>3</v>
      </c>
      <c r="K381" s="22"/>
    </row>
    <row r="382" spans="1:11" x14ac:dyDescent="0.35">
      <c r="A382" s="71">
        <v>2043</v>
      </c>
      <c r="B382" s="71">
        <f t="shared" si="15"/>
        <v>4104500</v>
      </c>
      <c r="C382" s="71" t="s">
        <v>77</v>
      </c>
      <c r="D382" s="71">
        <v>4020</v>
      </c>
      <c r="E382" s="71" t="s">
        <v>2185</v>
      </c>
      <c r="F382" s="71">
        <v>323</v>
      </c>
      <c r="G382" s="71">
        <v>181</v>
      </c>
      <c r="H382" s="72">
        <v>0.56040000000000001</v>
      </c>
      <c r="I382" s="73">
        <f t="shared" si="16"/>
        <v>11</v>
      </c>
      <c r="J382" s="73">
        <f t="shared" si="17"/>
        <v>3</v>
      </c>
      <c r="K382" s="22"/>
    </row>
    <row r="383" spans="1:11" x14ac:dyDescent="0.35">
      <c r="A383" s="71">
        <v>2043</v>
      </c>
      <c r="B383" s="71">
        <f t="shared" si="15"/>
        <v>4104500</v>
      </c>
      <c r="C383" s="71" t="s">
        <v>77</v>
      </c>
      <c r="D383" s="71">
        <v>396</v>
      </c>
      <c r="E383" s="71" t="s">
        <v>2186</v>
      </c>
      <c r="F383" s="71">
        <v>443</v>
      </c>
      <c r="G383" s="71">
        <v>235</v>
      </c>
      <c r="H383" s="72">
        <v>0.53049999999999997</v>
      </c>
      <c r="I383" s="73">
        <f t="shared" si="16"/>
        <v>11</v>
      </c>
      <c r="J383" s="73">
        <f t="shared" si="17"/>
        <v>3</v>
      </c>
      <c r="K383" s="22"/>
    </row>
    <row r="384" spans="1:11" x14ac:dyDescent="0.35">
      <c r="A384" s="71">
        <v>2043</v>
      </c>
      <c r="B384" s="71">
        <f t="shared" si="15"/>
        <v>4104500</v>
      </c>
      <c r="C384" s="71" t="s">
        <v>77</v>
      </c>
      <c r="D384" s="71">
        <v>3147</v>
      </c>
      <c r="E384" s="71" t="s">
        <v>2187</v>
      </c>
      <c r="F384" s="71">
        <v>63</v>
      </c>
      <c r="G384" s="71">
        <v>27</v>
      </c>
      <c r="H384" s="72">
        <v>0.42859999999999998</v>
      </c>
      <c r="I384" s="73">
        <f t="shared" si="16"/>
        <v>11</v>
      </c>
      <c r="J384" s="73">
        <f t="shared" si="17"/>
        <v>3</v>
      </c>
      <c r="K384" s="22"/>
    </row>
    <row r="385" spans="1:11" ht="29" x14ac:dyDescent="0.35">
      <c r="A385" s="71">
        <v>2043</v>
      </c>
      <c r="B385" s="71">
        <f t="shared" si="15"/>
        <v>4104500</v>
      </c>
      <c r="C385" s="71" t="s">
        <v>77</v>
      </c>
      <c r="D385" s="71">
        <v>5572</v>
      </c>
      <c r="E385" s="71" t="s">
        <v>589</v>
      </c>
      <c r="F385" s="71">
        <v>22</v>
      </c>
      <c r="G385" s="71">
        <v>0</v>
      </c>
      <c r="H385" s="72">
        <v>0</v>
      </c>
      <c r="I385" s="73">
        <f t="shared" si="16"/>
        <v>11</v>
      </c>
      <c r="J385" s="73">
        <f t="shared" si="17"/>
        <v>3</v>
      </c>
      <c r="K385" s="22"/>
    </row>
    <row r="386" spans="1:11" x14ac:dyDescent="0.35">
      <c r="A386" s="71">
        <v>2044</v>
      </c>
      <c r="B386" s="71">
        <f t="shared" si="15"/>
        <v>4110680</v>
      </c>
      <c r="C386" s="71" t="s">
        <v>143</v>
      </c>
      <c r="D386" s="71">
        <v>399</v>
      </c>
      <c r="E386" s="71" t="s">
        <v>2188</v>
      </c>
      <c r="F386" s="71">
        <v>490</v>
      </c>
      <c r="G386" s="71">
        <v>336</v>
      </c>
      <c r="H386" s="72">
        <v>0.68569999999999998</v>
      </c>
      <c r="I386" s="73">
        <f t="shared" si="16"/>
        <v>4</v>
      </c>
      <c r="J386" s="73">
        <f t="shared" si="17"/>
        <v>1</v>
      </c>
      <c r="K386" s="22" t="s">
        <v>1889</v>
      </c>
    </row>
    <row r="387" spans="1:11" x14ac:dyDescent="0.35">
      <c r="A387" s="71">
        <v>2044</v>
      </c>
      <c r="B387" s="71">
        <f t="shared" si="15"/>
        <v>4110680</v>
      </c>
      <c r="C387" s="71" t="s">
        <v>143</v>
      </c>
      <c r="D387" s="71">
        <v>401</v>
      </c>
      <c r="E387" s="71" t="s">
        <v>2189</v>
      </c>
      <c r="F387" s="71">
        <v>373</v>
      </c>
      <c r="G387" s="71">
        <v>239</v>
      </c>
      <c r="H387" s="72">
        <v>0.64080000000000004</v>
      </c>
      <c r="I387" s="73">
        <f t="shared" si="16"/>
        <v>4</v>
      </c>
      <c r="J387" s="73">
        <f t="shared" si="17"/>
        <v>1</v>
      </c>
      <c r="K387" s="22"/>
    </row>
    <row r="388" spans="1:11" x14ac:dyDescent="0.35">
      <c r="A388" s="71">
        <v>2044</v>
      </c>
      <c r="B388" s="71">
        <f t="shared" si="15"/>
        <v>4110680</v>
      </c>
      <c r="C388" s="71" t="s">
        <v>143</v>
      </c>
      <c r="D388" s="71">
        <v>5443</v>
      </c>
      <c r="E388" s="71" t="s">
        <v>1324</v>
      </c>
      <c r="F388" s="71">
        <v>63</v>
      </c>
      <c r="G388" s="71">
        <v>37</v>
      </c>
      <c r="H388" s="72">
        <v>0.58730000000000004</v>
      </c>
      <c r="I388" s="73">
        <f t="shared" si="16"/>
        <v>4</v>
      </c>
      <c r="J388" s="73">
        <f t="shared" si="17"/>
        <v>1</v>
      </c>
      <c r="K388" s="22"/>
    </row>
    <row r="389" spans="1:11" x14ac:dyDescent="0.35">
      <c r="A389" s="71">
        <v>2044</v>
      </c>
      <c r="B389" s="71">
        <f t="shared" si="15"/>
        <v>4110680</v>
      </c>
      <c r="C389" s="71" t="s">
        <v>143</v>
      </c>
      <c r="D389" s="71">
        <v>4856</v>
      </c>
      <c r="E389" s="71" t="s">
        <v>2190</v>
      </c>
      <c r="F389" s="71">
        <v>194</v>
      </c>
      <c r="G389" s="71">
        <v>0</v>
      </c>
      <c r="H389" s="72">
        <v>0</v>
      </c>
      <c r="I389" s="73">
        <f t="shared" si="16"/>
        <v>4</v>
      </c>
      <c r="J389" s="73">
        <f t="shared" si="17"/>
        <v>1</v>
      </c>
      <c r="K389" s="22"/>
    </row>
    <row r="390" spans="1:11" x14ac:dyDescent="0.35">
      <c r="A390" s="71">
        <v>2045</v>
      </c>
      <c r="B390" s="71">
        <f t="shared" si="15"/>
        <v>4110200</v>
      </c>
      <c r="C390" s="71" t="s">
        <v>217</v>
      </c>
      <c r="D390" s="71">
        <v>3356</v>
      </c>
      <c r="E390" s="71" t="s">
        <v>1278</v>
      </c>
      <c r="F390" s="71">
        <v>197</v>
      </c>
      <c r="G390" s="71">
        <v>144</v>
      </c>
      <c r="H390" s="72">
        <v>0.73099999999999998</v>
      </c>
      <c r="I390" s="73">
        <f t="shared" si="16"/>
        <v>1</v>
      </c>
      <c r="J390" s="73">
        <f t="shared" si="17"/>
        <v>1</v>
      </c>
      <c r="K390" s="22" t="s">
        <v>1889</v>
      </c>
    </row>
    <row r="391" spans="1:11" x14ac:dyDescent="0.35">
      <c r="A391" s="71">
        <v>2046</v>
      </c>
      <c r="B391" s="71">
        <f t="shared" si="15"/>
        <v>4102580</v>
      </c>
      <c r="C391" s="71" t="s">
        <v>209</v>
      </c>
      <c r="D391" s="71">
        <v>406</v>
      </c>
      <c r="E391" s="71" t="s">
        <v>433</v>
      </c>
      <c r="F391" s="71">
        <v>227</v>
      </c>
      <c r="G391" s="71">
        <v>116</v>
      </c>
      <c r="H391" s="72">
        <v>0.51100000000000001</v>
      </c>
      <c r="I391" s="73">
        <f t="shared" si="16"/>
        <v>1</v>
      </c>
      <c r="J391" s="73">
        <f t="shared" si="17"/>
        <v>1</v>
      </c>
      <c r="K391" s="22" t="s">
        <v>1889</v>
      </c>
    </row>
    <row r="392" spans="1:11" x14ac:dyDescent="0.35">
      <c r="A392" s="71">
        <v>2048</v>
      </c>
      <c r="B392" s="71">
        <f t="shared" ref="B392:B455" si="18">IF(ISNA(VLOOKUP($A392,POVRT,7,FALSE)),0,VLOOKUP($A392,POVRT,7,FALSE))</f>
        <v>4108040</v>
      </c>
      <c r="C392" s="71" t="s">
        <v>36</v>
      </c>
      <c r="D392" s="71">
        <v>410</v>
      </c>
      <c r="E392" s="71" t="s">
        <v>2191</v>
      </c>
      <c r="F392" s="71">
        <v>418</v>
      </c>
      <c r="G392" s="71">
        <v>418</v>
      </c>
      <c r="H392" s="72">
        <v>1</v>
      </c>
      <c r="I392" s="73">
        <f t="shared" ref="I392:I455" si="19">IF(ISNA(VLOOKUP($A392,Quar,3,FALSE)),0,VLOOKUP($A392,Quar,3,FALSE))</f>
        <v>25</v>
      </c>
      <c r="J392" s="73">
        <f t="shared" ref="J392:J455" si="20">IF(ISNA(VLOOKUP($A392,Quar,6,FALSE)),0,VLOOKUP($A392,Quar,6,FALSE))</f>
        <v>7</v>
      </c>
      <c r="K392" s="22" t="s">
        <v>1889</v>
      </c>
    </row>
    <row r="393" spans="1:11" x14ac:dyDescent="0.35">
      <c r="A393" s="71">
        <v>2048</v>
      </c>
      <c r="B393" s="71">
        <f t="shared" si="18"/>
        <v>4108040</v>
      </c>
      <c r="C393" s="71" t="s">
        <v>36</v>
      </c>
      <c r="D393" s="71">
        <v>411</v>
      </c>
      <c r="E393" s="71" t="s">
        <v>2192</v>
      </c>
      <c r="F393" s="71">
        <v>400</v>
      </c>
      <c r="G393" s="71">
        <v>400</v>
      </c>
      <c r="H393" s="72">
        <v>1</v>
      </c>
      <c r="I393" s="73">
        <f t="shared" si="19"/>
        <v>25</v>
      </c>
      <c r="J393" s="73">
        <f t="shared" si="20"/>
        <v>7</v>
      </c>
      <c r="K393" s="22" t="s">
        <v>1889</v>
      </c>
    </row>
    <row r="394" spans="1:11" x14ac:dyDescent="0.35">
      <c r="A394" s="71">
        <v>2048</v>
      </c>
      <c r="B394" s="71">
        <f t="shared" si="18"/>
        <v>4108040</v>
      </c>
      <c r="C394" s="71" t="s">
        <v>36</v>
      </c>
      <c r="D394" s="71">
        <v>413</v>
      </c>
      <c r="E394" s="71" t="s">
        <v>2193</v>
      </c>
      <c r="F394" s="71">
        <v>481</v>
      </c>
      <c r="G394" s="71">
        <v>481</v>
      </c>
      <c r="H394" s="72">
        <v>1</v>
      </c>
      <c r="I394" s="73">
        <f t="shared" si="19"/>
        <v>25</v>
      </c>
      <c r="J394" s="73">
        <f t="shared" si="20"/>
        <v>7</v>
      </c>
      <c r="K394" s="22" t="s">
        <v>1889</v>
      </c>
    </row>
    <row r="395" spans="1:11" x14ac:dyDescent="0.35">
      <c r="A395" s="71">
        <v>2048</v>
      </c>
      <c r="B395" s="71">
        <f t="shared" si="18"/>
        <v>4108040</v>
      </c>
      <c r="C395" s="71" t="s">
        <v>36</v>
      </c>
      <c r="D395" s="71">
        <v>416</v>
      </c>
      <c r="E395" s="71" t="s">
        <v>2194</v>
      </c>
      <c r="F395" s="71">
        <v>600</v>
      </c>
      <c r="G395" s="71">
        <v>600</v>
      </c>
      <c r="H395" s="72">
        <v>1</v>
      </c>
      <c r="I395" s="73">
        <f t="shared" si="19"/>
        <v>25</v>
      </c>
      <c r="J395" s="73">
        <f t="shared" si="20"/>
        <v>7</v>
      </c>
      <c r="K395" s="22" t="s">
        <v>1889</v>
      </c>
    </row>
    <row r="396" spans="1:11" x14ac:dyDescent="0.35">
      <c r="A396" s="71">
        <v>2048</v>
      </c>
      <c r="B396" s="71">
        <f t="shared" si="18"/>
        <v>4108040</v>
      </c>
      <c r="C396" s="71" t="s">
        <v>36</v>
      </c>
      <c r="D396" s="71">
        <v>415</v>
      </c>
      <c r="E396" s="71" t="s">
        <v>1942</v>
      </c>
      <c r="F396" s="71">
        <v>475</v>
      </c>
      <c r="G396" s="71">
        <v>475</v>
      </c>
      <c r="H396" s="72">
        <v>1</v>
      </c>
      <c r="I396" s="73">
        <f t="shared" si="19"/>
        <v>25</v>
      </c>
      <c r="J396" s="73">
        <f t="shared" si="20"/>
        <v>7</v>
      </c>
      <c r="K396" s="22" t="s">
        <v>1889</v>
      </c>
    </row>
    <row r="397" spans="1:11" x14ac:dyDescent="0.35">
      <c r="A397" s="71">
        <v>2048</v>
      </c>
      <c r="B397" s="71">
        <f t="shared" si="18"/>
        <v>4108040</v>
      </c>
      <c r="C397" s="71" t="s">
        <v>36</v>
      </c>
      <c r="D397" s="71">
        <v>417</v>
      </c>
      <c r="E397" s="71" t="s">
        <v>2195</v>
      </c>
      <c r="F397" s="71">
        <v>424</v>
      </c>
      <c r="G397" s="71">
        <v>424</v>
      </c>
      <c r="H397" s="72">
        <v>1</v>
      </c>
      <c r="I397" s="73">
        <f t="shared" si="19"/>
        <v>25</v>
      </c>
      <c r="J397" s="73">
        <f t="shared" si="20"/>
        <v>7</v>
      </c>
      <c r="K397" s="22" t="s">
        <v>1889</v>
      </c>
    </row>
    <row r="398" spans="1:11" x14ac:dyDescent="0.35">
      <c r="A398" s="71">
        <v>2048</v>
      </c>
      <c r="B398" s="71">
        <f t="shared" si="18"/>
        <v>4108040</v>
      </c>
      <c r="C398" s="71" t="s">
        <v>36</v>
      </c>
      <c r="D398" s="71">
        <v>419</v>
      </c>
      <c r="E398" s="71" t="s">
        <v>2196</v>
      </c>
      <c r="F398" s="71">
        <v>366</v>
      </c>
      <c r="G398" s="71">
        <v>366</v>
      </c>
      <c r="H398" s="72">
        <v>1</v>
      </c>
      <c r="I398" s="73">
        <f t="shared" si="19"/>
        <v>25</v>
      </c>
      <c r="J398" s="73">
        <f t="shared" si="20"/>
        <v>7</v>
      </c>
      <c r="K398" s="22" t="s">
        <v>1889</v>
      </c>
    </row>
    <row r="399" spans="1:11" x14ac:dyDescent="0.35">
      <c r="A399" s="71">
        <v>2048</v>
      </c>
      <c r="B399" s="71">
        <f t="shared" si="18"/>
        <v>4108040</v>
      </c>
      <c r="C399" s="71" t="s">
        <v>36</v>
      </c>
      <c r="D399" s="71">
        <v>420</v>
      </c>
      <c r="E399" s="71" t="s">
        <v>2197</v>
      </c>
      <c r="F399" s="71">
        <v>487</v>
      </c>
      <c r="G399" s="71">
        <v>487</v>
      </c>
      <c r="H399" s="72">
        <v>1</v>
      </c>
      <c r="I399" s="73">
        <f t="shared" si="19"/>
        <v>25</v>
      </c>
      <c r="J399" s="73">
        <f t="shared" si="20"/>
        <v>7</v>
      </c>
      <c r="K399" s="22"/>
    </row>
    <row r="400" spans="1:11" x14ac:dyDescent="0.35">
      <c r="A400" s="71">
        <v>2048</v>
      </c>
      <c r="B400" s="71">
        <f t="shared" si="18"/>
        <v>4108040</v>
      </c>
      <c r="C400" s="71" t="s">
        <v>36</v>
      </c>
      <c r="D400" s="71">
        <v>5205</v>
      </c>
      <c r="E400" s="71" t="s">
        <v>943</v>
      </c>
      <c r="F400" s="71">
        <v>466</v>
      </c>
      <c r="G400" s="71">
        <v>466</v>
      </c>
      <c r="H400" s="72">
        <v>1</v>
      </c>
      <c r="I400" s="73">
        <f t="shared" si="19"/>
        <v>25</v>
      </c>
      <c r="J400" s="73">
        <f t="shared" si="20"/>
        <v>7</v>
      </c>
      <c r="K400" s="22"/>
    </row>
    <row r="401" spans="1:11" x14ac:dyDescent="0.35">
      <c r="A401" s="71">
        <v>2048</v>
      </c>
      <c r="B401" s="71">
        <f t="shared" si="18"/>
        <v>4108040</v>
      </c>
      <c r="C401" s="71" t="s">
        <v>36</v>
      </c>
      <c r="D401" s="71">
        <v>422</v>
      </c>
      <c r="E401" s="71" t="s">
        <v>2198</v>
      </c>
      <c r="F401" s="74">
        <v>1006</v>
      </c>
      <c r="G401" s="74">
        <v>1006</v>
      </c>
      <c r="H401" s="72">
        <v>1</v>
      </c>
      <c r="I401" s="73">
        <f t="shared" si="19"/>
        <v>25</v>
      </c>
      <c r="J401" s="73">
        <f t="shared" si="20"/>
        <v>7</v>
      </c>
      <c r="K401" s="22"/>
    </row>
    <row r="402" spans="1:11" x14ac:dyDescent="0.35">
      <c r="A402" s="71">
        <v>2048</v>
      </c>
      <c r="B402" s="71">
        <f t="shared" si="18"/>
        <v>4108040</v>
      </c>
      <c r="C402" s="71" t="s">
        <v>36</v>
      </c>
      <c r="D402" s="71">
        <v>3554</v>
      </c>
      <c r="E402" s="71" t="s">
        <v>2199</v>
      </c>
      <c r="F402" s="71">
        <v>191</v>
      </c>
      <c r="G402" s="71">
        <v>191</v>
      </c>
      <c r="H402" s="72">
        <v>1</v>
      </c>
      <c r="I402" s="73">
        <f t="shared" si="19"/>
        <v>25</v>
      </c>
      <c r="J402" s="73">
        <f t="shared" si="20"/>
        <v>7</v>
      </c>
      <c r="K402" s="22"/>
    </row>
    <row r="403" spans="1:11" x14ac:dyDescent="0.35">
      <c r="A403" s="71">
        <v>2048</v>
      </c>
      <c r="B403" s="71">
        <f t="shared" si="18"/>
        <v>4108040</v>
      </c>
      <c r="C403" s="71" t="s">
        <v>36</v>
      </c>
      <c r="D403" s="71">
        <v>421</v>
      </c>
      <c r="E403" s="71" t="s">
        <v>2200</v>
      </c>
      <c r="F403" s="74">
        <v>1050</v>
      </c>
      <c r="G403" s="71">
        <v>447</v>
      </c>
      <c r="H403" s="72">
        <v>0.42570000000000002</v>
      </c>
      <c r="I403" s="73">
        <f t="shared" si="19"/>
        <v>25</v>
      </c>
      <c r="J403" s="73">
        <f t="shared" si="20"/>
        <v>7</v>
      </c>
      <c r="K403" s="22"/>
    </row>
    <row r="404" spans="1:11" x14ac:dyDescent="0.35">
      <c r="A404" s="71">
        <v>2048</v>
      </c>
      <c r="B404" s="71">
        <f t="shared" si="18"/>
        <v>4108040</v>
      </c>
      <c r="C404" s="71" t="s">
        <v>36</v>
      </c>
      <c r="D404" s="71">
        <v>423</v>
      </c>
      <c r="E404" s="71" t="s">
        <v>2201</v>
      </c>
      <c r="F404" s="74">
        <v>1803</v>
      </c>
      <c r="G404" s="71">
        <v>757</v>
      </c>
      <c r="H404" s="72">
        <v>0.4199</v>
      </c>
      <c r="I404" s="73">
        <f t="shared" si="19"/>
        <v>25</v>
      </c>
      <c r="J404" s="73">
        <f t="shared" si="20"/>
        <v>7</v>
      </c>
      <c r="K404" s="22"/>
    </row>
    <row r="405" spans="1:11" x14ac:dyDescent="0.35">
      <c r="A405" s="71">
        <v>2048</v>
      </c>
      <c r="B405" s="71">
        <f t="shared" si="18"/>
        <v>4108040</v>
      </c>
      <c r="C405" s="71" t="s">
        <v>36</v>
      </c>
      <c r="D405" s="71">
        <v>424</v>
      </c>
      <c r="E405" s="71" t="s">
        <v>2202</v>
      </c>
      <c r="F405" s="74">
        <v>1682</v>
      </c>
      <c r="G405" s="71">
        <v>676</v>
      </c>
      <c r="H405" s="72">
        <v>0.40189999999999998</v>
      </c>
      <c r="I405" s="73">
        <f t="shared" si="19"/>
        <v>25</v>
      </c>
      <c r="J405" s="73">
        <f t="shared" si="20"/>
        <v>7</v>
      </c>
      <c r="K405" s="22"/>
    </row>
    <row r="406" spans="1:11" ht="29" x14ac:dyDescent="0.35">
      <c r="A406" s="71">
        <v>2048</v>
      </c>
      <c r="B406" s="71">
        <f t="shared" si="18"/>
        <v>4108040</v>
      </c>
      <c r="C406" s="71" t="s">
        <v>36</v>
      </c>
      <c r="D406" s="71">
        <v>4593</v>
      </c>
      <c r="E406" s="71" t="s">
        <v>946</v>
      </c>
      <c r="F406" s="71">
        <v>234</v>
      </c>
      <c r="G406" s="71">
        <v>85</v>
      </c>
      <c r="H406" s="72">
        <v>0.36320000000000002</v>
      </c>
      <c r="I406" s="73">
        <f t="shared" si="19"/>
        <v>25</v>
      </c>
      <c r="J406" s="73">
        <f t="shared" si="20"/>
        <v>7</v>
      </c>
      <c r="K406" s="22"/>
    </row>
    <row r="407" spans="1:11" x14ac:dyDescent="0.35">
      <c r="A407" s="71">
        <v>2048</v>
      </c>
      <c r="B407" s="71">
        <f t="shared" si="18"/>
        <v>4108040</v>
      </c>
      <c r="C407" s="71" t="s">
        <v>36</v>
      </c>
      <c r="D407" s="71">
        <v>408</v>
      </c>
      <c r="E407" s="71" t="s">
        <v>2203</v>
      </c>
      <c r="F407" s="71">
        <v>596</v>
      </c>
      <c r="G407" s="71">
        <v>212</v>
      </c>
      <c r="H407" s="72">
        <v>0.35570000000000002</v>
      </c>
      <c r="I407" s="73">
        <f t="shared" si="19"/>
        <v>25</v>
      </c>
      <c r="J407" s="73">
        <f t="shared" si="20"/>
        <v>7</v>
      </c>
      <c r="K407" s="22"/>
    </row>
    <row r="408" spans="1:11" x14ac:dyDescent="0.35">
      <c r="A408" s="71">
        <v>2048</v>
      </c>
      <c r="B408" s="71">
        <f t="shared" si="18"/>
        <v>4108040</v>
      </c>
      <c r="C408" s="71" t="s">
        <v>36</v>
      </c>
      <c r="D408" s="71">
        <v>1350</v>
      </c>
      <c r="E408" s="71" t="s">
        <v>2204</v>
      </c>
      <c r="F408" s="71">
        <v>568</v>
      </c>
      <c r="G408" s="71">
        <v>192</v>
      </c>
      <c r="H408" s="72">
        <v>0.33800000000000002</v>
      </c>
      <c r="I408" s="73">
        <f t="shared" si="19"/>
        <v>25</v>
      </c>
      <c r="J408" s="73">
        <f t="shared" si="20"/>
        <v>7</v>
      </c>
      <c r="K408" s="22"/>
    </row>
    <row r="409" spans="1:11" x14ac:dyDescent="0.35">
      <c r="A409" s="71">
        <v>2048</v>
      </c>
      <c r="B409" s="71">
        <f t="shared" si="18"/>
        <v>4108040</v>
      </c>
      <c r="C409" s="71" t="s">
        <v>36</v>
      </c>
      <c r="D409" s="71">
        <v>4821</v>
      </c>
      <c r="E409" s="71" t="s">
        <v>944</v>
      </c>
      <c r="F409" s="71">
        <v>978</v>
      </c>
      <c r="G409" s="71">
        <v>296</v>
      </c>
      <c r="H409" s="72">
        <v>0.30270000000000002</v>
      </c>
      <c r="I409" s="73">
        <f t="shared" si="19"/>
        <v>25</v>
      </c>
      <c r="J409" s="73">
        <f t="shared" si="20"/>
        <v>7</v>
      </c>
      <c r="K409" s="22"/>
    </row>
    <row r="410" spans="1:11" x14ac:dyDescent="0.35">
      <c r="A410" s="71">
        <v>2048</v>
      </c>
      <c r="B410" s="71">
        <f t="shared" si="18"/>
        <v>4108040</v>
      </c>
      <c r="C410" s="71" t="s">
        <v>36</v>
      </c>
      <c r="D410" s="71">
        <v>412</v>
      </c>
      <c r="E410" s="71" t="s">
        <v>2205</v>
      </c>
      <c r="F410" s="71">
        <v>439</v>
      </c>
      <c r="G410" s="71">
        <v>122</v>
      </c>
      <c r="H410" s="72">
        <v>0.27789999999999998</v>
      </c>
      <c r="I410" s="73">
        <f t="shared" si="19"/>
        <v>25</v>
      </c>
      <c r="J410" s="73">
        <f t="shared" si="20"/>
        <v>7</v>
      </c>
      <c r="K410" s="22"/>
    </row>
    <row r="411" spans="1:11" x14ac:dyDescent="0.35">
      <c r="A411" s="71">
        <v>2048</v>
      </c>
      <c r="B411" s="71">
        <f t="shared" si="18"/>
        <v>4108040</v>
      </c>
      <c r="C411" s="71" t="s">
        <v>36</v>
      </c>
      <c r="D411" s="71">
        <v>414</v>
      </c>
      <c r="E411" s="71" t="s">
        <v>2206</v>
      </c>
      <c r="F411" s="71">
        <v>577</v>
      </c>
      <c r="G411" s="71">
        <v>153</v>
      </c>
      <c r="H411" s="72">
        <v>0.26519999999999999</v>
      </c>
      <c r="I411" s="73">
        <f t="shared" si="19"/>
        <v>25</v>
      </c>
      <c r="J411" s="73">
        <f t="shared" si="20"/>
        <v>7</v>
      </c>
      <c r="K411" s="22"/>
    </row>
    <row r="412" spans="1:11" x14ac:dyDescent="0.35">
      <c r="A412" s="71">
        <v>2048</v>
      </c>
      <c r="B412" s="71">
        <f t="shared" si="18"/>
        <v>4108040</v>
      </c>
      <c r="C412" s="71" t="s">
        <v>36</v>
      </c>
      <c r="D412" s="71">
        <v>409</v>
      </c>
      <c r="E412" s="71" t="s">
        <v>2207</v>
      </c>
      <c r="F412" s="71">
        <v>707</v>
      </c>
      <c r="G412" s="71">
        <v>177</v>
      </c>
      <c r="H412" s="72">
        <v>0.25040000000000001</v>
      </c>
      <c r="I412" s="73">
        <f t="shared" si="19"/>
        <v>25</v>
      </c>
      <c r="J412" s="73">
        <f t="shared" si="20"/>
        <v>7</v>
      </c>
      <c r="K412" s="22"/>
    </row>
    <row r="413" spans="1:11" x14ac:dyDescent="0.35">
      <c r="A413" s="71">
        <v>2048</v>
      </c>
      <c r="B413" s="71">
        <f t="shared" si="18"/>
        <v>4108040</v>
      </c>
      <c r="C413" s="71" t="s">
        <v>36</v>
      </c>
      <c r="D413" s="71">
        <v>418</v>
      </c>
      <c r="E413" s="71" t="s">
        <v>950</v>
      </c>
      <c r="F413" s="71">
        <v>216</v>
      </c>
      <c r="G413" s="71">
        <v>53</v>
      </c>
      <c r="H413" s="72">
        <v>0.24540000000000001</v>
      </c>
      <c r="I413" s="73">
        <f t="shared" si="19"/>
        <v>25</v>
      </c>
      <c r="J413" s="73">
        <f t="shared" si="20"/>
        <v>7</v>
      </c>
      <c r="K413" s="22"/>
    </row>
    <row r="414" spans="1:11" x14ac:dyDescent="0.35">
      <c r="A414" s="71">
        <v>2048</v>
      </c>
      <c r="B414" s="71">
        <f t="shared" si="18"/>
        <v>4108040</v>
      </c>
      <c r="C414" s="71" t="s">
        <v>36</v>
      </c>
      <c r="D414" s="71">
        <v>5304</v>
      </c>
      <c r="E414" s="71" t="s">
        <v>2208</v>
      </c>
      <c r="F414" s="71">
        <v>120</v>
      </c>
      <c r="G414" s="71">
        <v>11</v>
      </c>
      <c r="H414" s="72">
        <v>9.1700000000000004E-2</v>
      </c>
      <c r="I414" s="73">
        <f t="shared" si="19"/>
        <v>25</v>
      </c>
      <c r="J414" s="73">
        <f t="shared" si="20"/>
        <v>7</v>
      </c>
      <c r="K414" s="22"/>
    </row>
    <row r="415" spans="1:11" x14ac:dyDescent="0.35">
      <c r="A415" s="71">
        <v>2048</v>
      </c>
      <c r="B415" s="71">
        <f t="shared" si="18"/>
        <v>4108040</v>
      </c>
      <c r="C415" s="71" t="s">
        <v>36</v>
      </c>
      <c r="D415" s="71">
        <v>5510</v>
      </c>
      <c r="E415" s="71" t="s">
        <v>948</v>
      </c>
      <c r="F415" s="71">
        <v>1</v>
      </c>
      <c r="G415" s="71">
        <v>0</v>
      </c>
      <c r="H415" s="72">
        <v>0</v>
      </c>
      <c r="I415" s="73">
        <f t="shared" si="19"/>
        <v>25</v>
      </c>
      <c r="J415" s="73">
        <f t="shared" si="20"/>
        <v>7</v>
      </c>
      <c r="K415" s="22"/>
    </row>
    <row r="416" spans="1:11" x14ac:dyDescent="0.35">
      <c r="A416" s="71">
        <v>2048</v>
      </c>
      <c r="B416" s="71">
        <f t="shared" si="18"/>
        <v>4108040</v>
      </c>
      <c r="C416" s="71" t="s">
        <v>36</v>
      </c>
      <c r="D416" s="71">
        <v>5511</v>
      </c>
      <c r="E416" s="71" t="s">
        <v>2209</v>
      </c>
      <c r="F416" s="71">
        <v>1</v>
      </c>
      <c r="G416" s="71">
        <v>0</v>
      </c>
      <c r="H416" s="72">
        <v>0</v>
      </c>
      <c r="I416" s="73">
        <f t="shared" si="19"/>
        <v>25</v>
      </c>
      <c r="J416" s="73">
        <f t="shared" si="20"/>
        <v>7</v>
      </c>
      <c r="K416" s="22"/>
    </row>
    <row r="417" spans="1:11" x14ac:dyDescent="0.35">
      <c r="A417" s="71">
        <v>2050</v>
      </c>
      <c r="B417" s="71">
        <f t="shared" si="18"/>
        <v>4103840</v>
      </c>
      <c r="C417" s="71" t="s">
        <v>165</v>
      </c>
      <c r="D417" s="71">
        <v>1295</v>
      </c>
      <c r="E417" s="71" t="s">
        <v>2210</v>
      </c>
      <c r="F417" s="71">
        <v>166</v>
      </c>
      <c r="G417" s="71">
        <v>103</v>
      </c>
      <c r="H417" s="72">
        <v>0.62050000000000005</v>
      </c>
      <c r="I417" s="73">
        <f t="shared" si="19"/>
        <v>3</v>
      </c>
      <c r="J417" s="73">
        <f t="shared" si="20"/>
        <v>1</v>
      </c>
      <c r="K417" s="22" t="s">
        <v>1889</v>
      </c>
    </row>
    <row r="418" spans="1:11" x14ac:dyDescent="0.35">
      <c r="A418" s="71">
        <v>2050</v>
      </c>
      <c r="B418" s="71">
        <f t="shared" si="18"/>
        <v>4103840</v>
      </c>
      <c r="C418" s="71" t="s">
        <v>165</v>
      </c>
      <c r="D418" s="71">
        <v>425</v>
      </c>
      <c r="E418" s="71" t="s">
        <v>2211</v>
      </c>
      <c r="F418" s="71">
        <v>287</v>
      </c>
      <c r="G418" s="71">
        <v>164</v>
      </c>
      <c r="H418" s="72">
        <v>0.57140000000000002</v>
      </c>
      <c r="I418" s="73">
        <f t="shared" si="19"/>
        <v>3</v>
      </c>
      <c r="J418" s="73">
        <f t="shared" si="20"/>
        <v>1</v>
      </c>
      <c r="K418" s="22"/>
    </row>
    <row r="419" spans="1:11" x14ac:dyDescent="0.35">
      <c r="A419" s="71">
        <v>2050</v>
      </c>
      <c r="B419" s="71">
        <f t="shared" si="18"/>
        <v>4103840</v>
      </c>
      <c r="C419" s="71" t="s">
        <v>165</v>
      </c>
      <c r="D419" s="71">
        <v>426</v>
      </c>
      <c r="E419" s="71" t="s">
        <v>2212</v>
      </c>
      <c r="F419" s="71">
        <v>204</v>
      </c>
      <c r="G419" s="71">
        <v>104</v>
      </c>
      <c r="H419" s="72">
        <v>0.50980000000000003</v>
      </c>
      <c r="I419" s="73">
        <f t="shared" si="19"/>
        <v>3</v>
      </c>
      <c r="J419" s="73">
        <f t="shared" si="20"/>
        <v>1</v>
      </c>
      <c r="K419" s="22"/>
    </row>
    <row r="420" spans="1:11" x14ac:dyDescent="0.35">
      <c r="A420" s="71">
        <v>2053</v>
      </c>
      <c r="B420" s="71">
        <f t="shared" si="18"/>
        <v>4106740</v>
      </c>
      <c r="C420" s="71" t="s">
        <v>96</v>
      </c>
      <c r="D420" s="71">
        <v>432</v>
      </c>
      <c r="E420" s="71" t="s">
        <v>814</v>
      </c>
      <c r="F420" s="71">
        <v>594</v>
      </c>
      <c r="G420" s="71">
        <v>418</v>
      </c>
      <c r="H420" s="72">
        <v>0.70369999999999999</v>
      </c>
      <c r="I420" s="73">
        <f t="shared" si="19"/>
        <v>8</v>
      </c>
      <c r="J420" s="73">
        <f t="shared" si="20"/>
        <v>2</v>
      </c>
      <c r="K420" s="22" t="s">
        <v>1889</v>
      </c>
    </row>
    <row r="421" spans="1:11" x14ac:dyDescent="0.35">
      <c r="A421" s="71">
        <v>2053</v>
      </c>
      <c r="B421" s="71">
        <f t="shared" si="18"/>
        <v>4106740</v>
      </c>
      <c r="C421" s="71" t="s">
        <v>96</v>
      </c>
      <c r="D421" s="71">
        <v>5359</v>
      </c>
      <c r="E421" s="71" t="s">
        <v>808</v>
      </c>
      <c r="F421" s="71">
        <v>66</v>
      </c>
      <c r="G421" s="71">
        <v>43</v>
      </c>
      <c r="H421" s="72">
        <v>0.65149999999999997</v>
      </c>
      <c r="I421" s="73">
        <f t="shared" si="19"/>
        <v>8</v>
      </c>
      <c r="J421" s="73">
        <f t="shared" si="20"/>
        <v>2</v>
      </c>
      <c r="K421" s="22" t="s">
        <v>1889</v>
      </c>
    </row>
    <row r="422" spans="1:11" x14ac:dyDescent="0.35">
      <c r="A422" s="71">
        <v>2053</v>
      </c>
      <c r="B422" s="71">
        <f t="shared" si="18"/>
        <v>4106740</v>
      </c>
      <c r="C422" s="71" t="s">
        <v>96</v>
      </c>
      <c r="D422" s="71">
        <v>431</v>
      </c>
      <c r="E422" s="71" t="s">
        <v>2213</v>
      </c>
      <c r="F422" s="71">
        <v>292</v>
      </c>
      <c r="G422" s="71">
        <v>162</v>
      </c>
      <c r="H422" s="72">
        <v>0.55479999999999996</v>
      </c>
      <c r="I422" s="73">
        <f t="shared" si="19"/>
        <v>8</v>
      </c>
      <c r="J422" s="73">
        <f t="shared" si="20"/>
        <v>2</v>
      </c>
      <c r="K422" s="22"/>
    </row>
    <row r="423" spans="1:11" x14ac:dyDescent="0.35">
      <c r="A423" s="71">
        <v>2053</v>
      </c>
      <c r="B423" s="71">
        <f t="shared" si="18"/>
        <v>4106740</v>
      </c>
      <c r="C423" s="71" t="s">
        <v>96</v>
      </c>
      <c r="D423" s="71">
        <v>430</v>
      </c>
      <c r="E423" s="71" t="s">
        <v>2214</v>
      </c>
      <c r="F423" s="71">
        <v>396</v>
      </c>
      <c r="G423" s="71">
        <v>213</v>
      </c>
      <c r="H423" s="72">
        <v>0.53790000000000004</v>
      </c>
      <c r="I423" s="73">
        <f t="shared" si="19"/>
        <v>8</v>
      </c>
      <c r="J423" s="73">
        <f t="shared" si="20"/>
        <v>2</v>
      </c>
      <c r="K423" s="22"/>
    </row>
    <row r="424" spans="1:11" x14ac:dyDescent="0.35">
      <c r="A424" s="71">
        <v>2053</v>
      </c>
      <c r="B424" s="71">
        <f t="shared" si="18"/>
        <v>4106740</v>
      </c>
      <c r="C424" s="71" t="s">
        <v>96</v>
      </c>
      <c r="D424" s="71">
        <v>1773</v>
      </c>
      <c r="E424" s="71" t="s">
        <v>2215</v>
      </c>
      <c r="F424" s="71">
        <v>469</v>
      </c>
      <c r="G424" s="71">
        <v>246</v>
      </c>
      <c r="H424" s="72">
        <v>0.52449999999999997</v>
      </c>
      <c r="I424" s="73">
        <f t="shared" si="19"/>
        <v>8</v>
      </c>
      <c r="J424" s="73">
        <f t="shared" si="20"/>
        <v>2</v>
      </c>
      <c r="K424" s="22"/>
    </row>
    <row r="425" spans="1:11" x14ac:dyDescent="0.35">
      <c r="A425" s="71">
        <v>2053</v>
      </c>
      <c r="B425" s="71">
        <f t="shared" si="18"/>
        <v>4106740</v>
      </c>
      <c r="C425" s="71" t="s">
        <v>96</v>
      </c>
      <c r="D425" s="71">
        <v>429</v>
      </c>
      <c r="E425" s="71" t="s">
        <v>2216</v>
      </c>
      <c r="F425" s="71">
        <v>306</v>
      </c>
      <c r="G425" s="71">
        <v>153</v>
      </c>
      <c r="H425" s="72">
        <v>0.5</v>
      </c>
      <c r="I425" s="73">
        <f t="shared" si="19"/>
        <v>8</v>
      </c>
      <c r="J425" s="73">
        <f t="shared" si="20"/>
        <v>2</v>
      </c>
      <c r="K425" s="22"/>
    </row>
    <row r="426" spans="1:11" x14ac:dyDescent="0.35">
      <c r="A426" s="71">
        <v>2053</v>
      </c>
      <c r="B426" s="71">
        <f t="shared" si="18"/>
        <v>4106740</v>
      </c>
      <c r="C426" s="71" t="s">
        <v>96</v>
      </c>
      <c r="D426" s="71">
        <v>434</v>
      </c>
      <c r="E426" s="71" t="s">
        <v>2217</v>
      </c>
      <c r="F426" s="71">
        <v>507</v>
      </c>
      <c r="G426" s="71">
        <v>239</v>
      </c>
      <c r="H426" s="72">
        <v>0.47139999999999999</v>
      </c>
      <c r="I426" s="73">
        <f t="shared" si="19"/>
        <v>8</v>
      </c>
      <c r="J426" s="73">
        <f t="shared" si="20"/>
        <v>2</v>
      </c>
      <c r="K426" s="22"/>
    </row>
    <row r="427" spans="1:11" x14ac:dyDescent="0.35">
      <c r="A427" s="71">
        <v>2053</v>
      </c>
      <c r="B427" s="71">
        <f t="shared" si="18"/>
        <v>4106740</v>
      </c>
      <c r="C427" s="71" t="s">
        <v>96</v>
      </c>
      <c r="D427" s="71">
        <v>3458</v>
      </c>
      <c r="E427" s="71" t="s">
        <v>2218</v>
      </c>
      <c r="F427" s="71">
        <v>15</v>
      </c>
      <c r="G427" s="71">
        <v>0</v>
      </c>
      <c r="H427" s="72">
        <v>0</v>
      </c>
      <c r="I427" s="73">
        <f t="shared" si="19"/>
        <v>8</v>
      </c>
      <c r="J427" s="73">
        <f t="shared" si="20"/>
        <v>2</v>
      </c>
      <c r="K427" s="22"/>
    </row>
    <row r="428" spans="1:11" x14ac:dyDescent="0.35">
      <c r="A428" s="71">
        <v>2054</v>
      </c>
      <c r="B428" s="71">
        <f t="shared" si="18"/>
        <v>4105910</v>
      </c>
      <c r="C428" s="71" t="s">
        <v>57</v>
      </c>
      <c r="D428" s="71">
        <v>440</v>
      </c>
      <c r="E428" s="71" t="s">
        <v>1948</v>
      </c>
      <c r="F428" s="71">
        <v>445</v>
      </c>
      <c r="G428" s="71">
        <v>273</v>
      </c>
      <c r="H428" s="72">
        <v>0.61350000000000005</v>
      </c>
      <c r="I428" s="73">
        <f t="shared" si="19"/>
        <v>9</v>
      </c>
      <c r="J428" s="73">
        <f t="shared" si="20"/>
        <v>3</v>
      </c>
      <c r="K428" s="22" t="s">
        <v>1889</v>
      </c>
    </row>
    <row r="429" spans="1:11" x14ac:dyDescent="0.35">
      <c r="A429" s="71">
        <v>2054</v>
      </c>
      <c r="B429" s="71">
        <f t="shared" si="18"/>
        <v>4105910</v>
      </c>
      <c r="C429" s="71" t="s">
        <v>57</v>
      </c>
      <c r="D429" s="71">
        <v>1351</v>
      </c>
      <c r="E429" s="71" t="s">
        <v>2219</v>
      </c>
      <c r="F429" s="71">
        <v>443</v>
      </c>
      <c r="G429" s="71">
        <v>245</v>
      </c>
      <c r="H429" s="72">
        <v>0.55300000000000005</v>
      </c>
      <c r="I429" s="73">
        <f t="shared" si="19"/>
        <v>9</v>
      </c>
      <c r="J429" s="73">
        <f t="shared" si="20"/>
        <v>3</v>
      </c>
      <c r="K429" s="22" t="s">
        <v>1889</v>
      </c>
    </row>
    <row r="430" spans="1:11" x14ac:dyDescent="0.35">
      <c r="A430" s="71">
        <v>2054</v>
      </c>
      <c r="B430" s="71">
        <f t="shared" si="18"/>
        <v>4105910</v>
      </c>
      <c r="C430" s="71" t="s">
        <v>57</v>
      </c>
      <c r="D430" s="71">
        <v>437</v>
      </c>
      <c r="E430" s="71" t="s">
        <v>1906</v>
      </c>
      <c r="F430" s="71">
        <v>453</v>
      </c>
      <c r="G430" s="71">
        <v>196</v>
      </c>
      <c r="H430" s="72">
        <v>0.43269999999999997</v>
      </c>
      <c r="I430" s="73">
        <f t="shared" si="19"/>
        <v>9</v>
      </c>
      <c r="J430" s="73">
        <f t="shared" si="20"/>
        <v>3</v>
      </c>
      <c r="K430" s="22" t="s">
        <v>1889</v>
      </c>
    </row>
    <row r="431" spans="1:11" x14ac:dyDescent="0.35">
      <c r="A431" s="71">
        <v>2054</v>
      </c>
      <c r="B431" s="71">
        <f t="shared" si="18"/>
        <v>4105910</v>
      </c>
      <c r="C431" s="71" t="s">
        <v>57</v>
      </c>
      <c r="D431" s="71">
        <v>435</v>
      </c>
      <c r="E431" s="71" t="s">
        <v>2220</v>
      </c>
      <c r="F431" s="71">
        <v>460</v>
      </c>
      <c r="G431" s="71">
        <v>196</v>
      </c>
      <c r="H431" s="72">
        <v>0.42609999999999998</v>
      </c>
      <c r="I431" s="73">
        <f t="shared" si="19"/>
        <v>9</v>
      </c>
      <c r="J431" s="73">
        <f t="shared" si="20"/>
        <v>3</v>
      </c>
      <c r="K431" s="22"/>
    </row>
    <row r="432" spans="1:11" x14ac:dyDescent="0.35">
      <c r="A432" s="71">
        <v>2054</v>
      </c>
      <c r="B432" s="71">
        <f t="shared" si="18"/>
        <v>4105910</v>
      </c>
      <c r="C432" s="71" t="s">
        <v>57</v>
      </c>
      <c r="D432" s="71">
        <v>439</v>
      </c>
      <c r="E432" s="71" t="s">
        <v>2221</v>
      </c>
      <c r="F432" s="71">
        <v>474</v>
      </c>
      <c r="G432" s="71">
        <v>194</v>
      </c>
      <c r="H432" s="72">
        <v>0.4093</v>
      </c>
      <c r="I432" s="73">
        <f t="shared" si="19"/>
        <v>9</v>
      </c>
      <c r="J432" s="73">
        <f t="shared" si="20"/>
        <v>3</v>
      </c>
      <c r="K432" s="22"/>
    </row>
    <row r="433" spans="1:11" x14ac:dyDescent="0.35">
      <c r="A433" s="71">
        <v>2054</v>
      </c>
      <c r="B433" s="71">
        <f t="shared" si="18"/>
        <v>4105910</v>
      </c>
      <c r="C433" s="71" t="s">
        <v>57</v>
      </c>
      <c r="D433" s="71">
        <v>441</v>
      </c>
      <c r="E433" s="71" t="s">
        <v>2222</v>
      </c>
      <c r="F433" s="71">
        <v>717</v>
      </c>
      <c r="G433" s="71">
        <v>293</v>
      </c>
      <c r="H433" s="72">
        <v>0.40860000000000002</v>
      </c>
      <c r="I433" s="73">
        <f t="shared" si="19"/>
        <v>9</v>
      </c>
      <c r="J433" s="73">
        <f t="shared" si="20"/>
        <v>3</v>
      </c>
      <c r="K433" s="22"/>
    </row>
    <row r="434" spans="1:11" x14ac:dyDescent="0.35">
      <c r="A434" s="71">
        <v>2054</v>
      </c>
      <c r="B434" s="71">
        <f t="shared" si="18"/>
        <v>4105910</v>
      </c>
      <c r="C434" s="71" t="s">
        <v>57</v>
      </c>
      <c r="D434" s="71">
        <v>438</v>
      </c>
      <c r="E434" s="71" t="s">
        <v>2223</v>
      </c>
      <c r="F434" s="71">
        <v>781</v>
      </c>
      <c r="G434" s="71">
        <v>317</v>
      </c>
      <c r="H434" s="72">
        <v>0.40589999999999998</v>
      </c>
      <c r="I434" s="73">
        <f t="shared" si="19"/>
        <v>9</v>
      </c>
      <c r="J434" s="73">
        <f t="shared" si="20"/>
        <v>3</v>
      </c>
      <c r="K434" s="22"/>
    </row>
    <row r="435" spans="1:11" x14ac:dyDescent="0.35">
      <c r="A435" s="71">
        <v>2054</v>
      </c>
      <c r="B435" s="71">
        <f t="shared" si="18"/>
        <v>4105910</v>
      </c>
      <c r="C435" s="71" t="s">
        <v>57</v>
      </c>
      <c r="D435" s="71">
        <v>436</v>
      </c>
      <c r="E435" s="71" t="s">
        <v>2133</v>
      </c>
      <c r="F435" s="71">
        <v>444</v>
      </c>
      <c r="G435" s="71">
        <v>152</v>
      </c>
      <c r="H435" s="72">
        <v>0.34229999999999999</v>
      </c>
      <c r="I435" s="73">
        <f t="shared" si="19"/>
        <v>9</v>
      </c>
      <c r="J435" s="73">
        <f t="shared" si="20"/>
        <v>3</v>
      </c>
      <c r="K435" s="22"/>
    </row>
    <row r="436" spans="1:11" x14ac:dyDescent="0.35">
      <c r="A436" s="71">
        <v>2054</v>
      </c>
      <c r="B436" s="71">
        <f t="shared" si="18"/>
        <v>4105910</v>
      </c>
      <c r="C436" s="71" t="s">
        <v>57</v>
      </c>
      <c r="D436" s="71">
        <v>442</v>
      </c>
      <c r="E436" s="71" t="s">
        <v>2224</v>
      </c>
      <c r="F436" s="74">
        <v>1632</v>
      </c>
      <c r="G436" s="71">
        <v>0</v>
      </c>
      <c r="H436" s="72">
        <v>0</v>
      </c>
      <c r="I436" s="73">
        <f t="shared" si="19"/>
        <v>9</v>
      </c>
      <c r="J436" s="73">
        <f t="shared" si="20"/>
        <v>3</v>
      </c>
      <c r="K436" s="22"/>
    </row>
    <row r="437" spans="1:11" ht="29" x14ac:dyDescent="0.35">
      <c r="A437" s="71">
        <v>2055</v>
      </c>
      <c r="B437" s="71">
        <f t="shared" si="18"/>
        <v>4106900</v>
      </c>
      <c r="C437" s="71" t="s">
        <v>73</v>
      </c>
      <c r="D437" s="71">
        <v>443</v>
      </c>
      <c r="E437" s="71" t="s">
        <v>2225</v>
      </c>
      <c r="F437" s="71">
        <v>387</v>
      </c>
      <c r="G437" s="71">
        <v>271</v>
      </c>
      <c r="H437" s="72">
        <v>0.70030000000000003</v>
      </c>
      <c r="I437" s="73">
        <f t="shared" si="19"/>
        <v>16</v>
      </c>
      <c r="J437" s="73">
        <f t="shared" si="20"/>
        <v>4</v>
      </c>
      <c r="K437" s="22" t="s">
        <v>1889</v>
      </c>
    </row>
    <row r="438" spans="1:11" ht="29" x14ac:dyDescent="0.35">
      <c r="A438" s="71">
        <v>2055</v>
      </c>
      <c r="B438" s="71">
        <f t="shared" si="18"/>
        <v>4106900</v>
      </c>
      <c r="C438" s="71" t="s">
        <v>73</v>
      </c>
      <c r="D438" s="71">
        <v>4823</v>
      </c>
      <c r="E438" s="71" t="s">
        <v>1512</v>
      </c>
      <c r="F438" s="71">
        <v>115</v>
      </c>
      <c r="G438" s="71">
        <v>80</v>
      </c>
      <c r="H438" s="72">
        <v>0.69569999999999999</v>
      </c>
      <c r="I438" s="73">
        <f t="shared" si="19"/>
        <v>16</v>
      </c>
      <c r="J438" s="73">
        <f t="shared" si="20"/>
        <v>4</v>
      </c>
      <c r="K438" s="22" t="s">
        <v>1889</v>
      </c>
    </row>
    <row r="439" spans="1:11" ht="29" x14ac:dyDescent="0.35">
      <c r="A439" s="71">
        <v>2055</v>
      </c>
      <c r="B439" s="71">
        <f t="shared" si="18"/>
        <v>4106900</v>
      </c>
      <c r="C439" s="71" t="s">
        <v>73</v>
      </c>
      <c r="D439" s="71">
        <v>456</v>
      </c>
      <c r="E439" s="71" t="s">
        <v>2226</v>
      </c>
      <c r="F439" s="71">
        <v>299</v>
      </c>
      <c r="G439" s="71">
        <v>205</v>
      </c>
      <c r="H439" s="72">
        <v>0.68559999999999999</v>
      </c>
      <c r="I439" s="73">
        <f t="shared" si="19"/>
        <v>16</v>
      </c>
      <c r="J439" s="73">
        <f t="shared" si="20"/>
        <v>4</v>
      </c>
      <c r="K439" s="22" t="s">
        <v>1889</v>
      </c>
    </row>
    <row r="440" spans="1:11" ht="29" x14ac:dyDescent="0.35">
      <c r="A440" s="71">
        <v>2055</v>
      </c>
      <c r="B440" s="71">
        <f t="shared" si="18"/>
        <v>4106900</v>
      </c>
      <c r="C440" s="71" t="s">
        <v>73</v>
      </c>
      <c r="D440" s="71">
        <v>449</v>
      </c>
      <c r="E440" s="71" t="s">
        <v>2227</v>
      </c>
      <c r="F440" s="71">
        <v>355</v>
      </c>
      <c r="G440" s="71">
        <v>229</v>
      </c>
      <c r="H440" s="72">
        <v>0.64510000000000001</v>
      </c>
      <c r="I440" s="73">
        <f t="shared" si="19"/>
        <v>16</v>
      </c>
      <c r="J440" s="73">
        <f t="shared" si="20"/>
        <v>4</v>
      </c>
      <c r="K440" s="22" t="s">
        <v>1889</v>
      </c>
    </row>
    <row r="441" spans="1:11" ht="29" x14ac:dyDescent="0.35">
      <c r="A441" s="71">
        <v>2055</v>
      </c>
      <c r="B441" s="71">
        <f t="shared" si="18"/>
        <v>4106900</v>
      </c>
      <c r="C441" s="71" t="s">
        <v>73</v>
      </c>
      <c r="D441" s="71">
        <v>445</v>
      </c>
      <c r="E441" s="71" t="s">
        <v>2228</v>
      </c>
      <c r="F441" s="71">
        <v>379</v>
      </c>
      <c r="G441" s="71">
        <v>234</v>
      </c>
      <c r="H441" s="72">
        <v>0.61739999999999995</v>
      </c>
      <c r="I441" s="73">
        <f t="shared" si="19"/>
        <v>16</v>
      </c>
      <c r="J441" s="73">
        <f t="shared" si="20"/>
        <v>4</v>
      </c>
      <c r="K441" s="22"/>
    </row>
    <row r="442" spans="1:11" ht="29" x14ac:dyDescent="0.35">
      <c r="A442" s="71">
        <v>2055</v>
      </c>
      <c r="B442" s="71">
        <f t="shared" si="18"/>
        <v>4106900</v>
      </c>
      <c r="C442" s="71" t="s">
        <v>73</v>
      </c>
      <c r="D442" s="71">
        <v>453</v>
      </c>
      <c r="E442" s="71" t="s">
        <v>2229</v>
      </c>
      <c r="F442" s="71">
        <v>76</v>
      </c>
      <c r="G442" s="71">
        <v>45</v>
      </c>
      <c r="H442" s="72">
        <v>0.59209999999999996</v>
      </c>
      <c r="I442" s="73">
        <f t="shared" si="19"/>
        <v>16</v>
      </c>
      <c r="J442" s="73">
        <f t="shared" si="20"/>
        <v>4</v>
      </c>
      <c r="K442" s="22"/>
    </row>
    <row r="443" spans="1:11" ht="29" x14ac:dyDescent="0.35">
      <c r="A443" s="71">
        <v>2055</v>
      </c>
      <c r="B443" s="71">
        <f t="shared" si="18"/>
        <v>4106900</v>
      </c>
      <c r="C443" s="71" t="s">
        <v>73</v>
      </c>
      <c r="D443" s="71">
        <v>450</v>
      </c>
      <c r="E443" s="71" t="s">
        <v>2230</v>
      </c>
      <c r="F443" s="71">
        <v>327</v>
      </c>
      <c r="G443" s="71">
        <v>186</v>
      </c>
      <c r="H443" s="72">
        <v>0.56879999999999997</v>
      </c>
      <c r="I443" s="73">
        <f t="shared" si="19"/>
        <v>16</v>
      </c>
      <c r="J443" s="73">
        <f t="shared" si="20"/>
        <v>4</v>
      </c>
      <c r="K443" s="22"/>
    </row>
    <row r="444" spans="1:11" ht="29" x14ac:dyDescent="0.35">
      <c r="A444" s="71">
        <v>2055</v>
      </c>
      <c r="B444" s="71">
        <f t="shared" si="18"/>
        <v>4106900</v>
      </c>
      <c r="C444" s="71" t="s">
        <v>73</v>
      </c>
      <c r="D444" s="71">
        <v>451</v>
      </c>
      <c r="E444" s="71" t="s">
        <v>2231</v>
      </c>
      <c r="F444" s="71">
        <v>376</v>
      </c>
      <c r="G444" s="71">
        <v>205</v>
      </c>
      <c r="H444" s="72">
        <v>0.54520000000000002</v>
      </c>
      <c r="I444" s="73">
        <f t="shared" si="19"/>
        <v>16</v>
      </c>
      <c r="J444" s="73">
        <f t="shared" si="20"/>
        <v>4</v>
      </c>
      <c r="K444" s="22"/>
    </row>
    <row r="445" spans="1:11" ht="29" x14ac:dyDescent="0.35">
      <c r="A445" s="71">
        <v>2055</v>
      </c>
      <c r="B445" s="71">
        <f t="shared" si="18"/>
        <v>4106900</v>
      </c>
      <c r="C445" s="71" t="s">
        <v>73</v>
      </c>
      <c r="D445" s="71">
        <v>446</v>
      </c>
      <c r="E445" s="71" t="s">
        <v>2232</v>
      </c>
      <c r="F445" s="71">
        <v>256</v>
      </c>
      <c r="G445" s="71">
        <v>133</v>
      </c>
      <c r="H445" s="72">
        <v>0.51949999999999996</v>
      </c>
      <c r="I445" s="73">
        <f t="shared" si="19"/>
        <v>16</v>
      </c>
      <c r="J445" s="73">
        <f t="shared" si="20"/>
        <v>4</v>
      </c>
      <c r="K445" s="22"/>
    </row>
    <row r="446" spans="1:11" ht="29" x14ac:dyDescent="0.35">
      <c r="A446" s="71">
        <v>2055</v>
      </c>
      <c r="B446" s="71">
        <f t="shared" si="18"/>
        <v>4106900</v>
      </c>
      <c r="C446" s="71" t="s">
        <v>73</v>
      </c>
      <c r="D446" s="71">
        <v>448</v>
      </c>
      <c r="E446" s="71" t="s">
        <v>2233</v>
      </c>
      <c r="F446" s="71">
        <v>372</v>
      </c>
      <c r="G446" s="71">
        <v>190</v>
      </c>
      <c r="H446" s="72">
        <v>0.51080000000000003</v>
      </c>
      <c r="I446" s="73">
        <f t="shared" si="19"/>
        <v>16</v>
      </c>
      <c r="J446" s="73">
        <f t="shared" si="20"/>
        <v>4</v>
      </c>
      <c r="K446" s="22"/>
    </row>
    <row r="447" spans="1:11" ht="29" x14ac:dyDescent="0.35">
      <c r="A447" s="71">
        <v>2055</v>
      </c>
      <c r="B447" s="71">
        <f t="shared" si="18"/>
        <v>4106900</v>
      </c>
      <c r="C447" s="71" t="s">
        <v>73</v>
      </c>
      <c r="D447" s="71">
        <v>457</v>
      </c>
      <c r="E447" s="71" t="s">
        <v>2234</v>
      </c>
      <c r="F447" s="71">
        <v>443</v>
      </c>
      <c r="G447" s="71">
        <v>211</v>
      </c>
      <c r="H447" s="72">
        <v>0.4763</v>
      </c>
      <c r="I447" s="73">
        <f t="shared" si="19"/>
        <v>16</v>
      </c>
      <c r="J447" s="73">
        <f t="shared" si="20"/>
        <v>4</v>
      </c>
      <c r="K447" s="22"/>
    </row>
    <row r="448" spans="1:11" ht="29" x14ac:dyDescent="0.35">
      <c r="A448" s="71">
        <v>2055</v>
      </c>
      <c r="B448" s="71">
        <f t="shared" si="18"/>
        <v>4106900</v>
      </c>
      <c r="C448" s="71" t="s">
        <v>73</v>
      </c>
      <c r="D448" s="71">
        <v>455</v>
      </c>
      <c r="E448" s="71" t="s">
        <v>2235</v>
      </c>
      <c r="F448" s="71">
        <v>582</v>
      </c>
      <c r="G448" s="71">
        <v>261</v>
      </c>
      <c r="H448" s="72">
        <v>0.44850000000000001</v>
      </c>
      <c r="I448" s="73">
        <f t="shared" si="19"/>
        <v>16</v>
      </c>
      <c r="J448" s="73">
        <f t="shared" si="20"/>
        <v>4</v>
      </c>
      <c r="K448" s="22"/>
    </row>
    <row r="449" spans="1:11" ht="29" x14ac:dyDescent="0.35">
      <c r="A449" s="71">
        <v>2055</v>
      </c>
      <c r="B449" s="71">
        <f t="shared" si="18"/>
        <v>4106900</v>
      </c>
      <c r="C449" s="71" t="s">
        <v>73</v>
      </c>
      <c r="D449" s="71">
        <v>402</v>
      </c>
      <c r="E449" s="71" t="s">
        <v>2236</v>
      </c>
      <c r="F449" s="71">
        <v>118</v>
      </c>
      <c r="G449" s="71">
        <v>51</v>
      </c>
      <c r="H449" s="72">
        <v>0.43219999999999997</v>
      </c>
      <c r="I449" s="73">
        <f t="shared" si="19"/>
        <v>16</v>
      </c>
      <c r="J449" s="73">
        <f t="shared" si="20"/>
        <v>4</v>
      </c>
      <c r="K449" s="22"/>
    </row>
    <row r="450" spans="1:11" ht="29" x14ac:dyDescent="0.35">
      <c r="A450" s="71">
        <v>2055</v>
      </c>
      <c r="B450" s="71">
        <f t="shared" si="18"/>
        <v>4106900</v>
      </c>
      <c r="C450" s="71" t="s">
        <v>73</v>
      </c>
      <c r="D450" s="71">
        <v>444</v>
      </c>
      <c r="E450" s="71" t="s">
        <v>2237</v>
      </c>
      <c r="F450" s="71">
        <v>423</v>
      </c>
      <c r="G450" s="71">
        <v>181</v>
      </c>
      <c r="H450" s="72">
        <v>0.4279</v>
      </c>
      <c r="I450" s="73">
        <f t="shared" si="19"/>
        <v>16</v>
      </c>
      <c r="J450" s="73">
        <f t="shared" si="20"/>
        <v>4</v>
      </c>
      <c r="K450" s="22"/>
    </row>
    <row r="451" spans="1:11" ht="29" x14ac:dyDescent="0.35">
      <c r="A451" s="71">
        <v>2055</v>
      </c>
      <c r="B451" s="71">
        <f t="shared" si="18"/>
        <v>4106900</v>
      </c>
      <c r="C451" s="71" t="s">
        <v>73</v>
      </c>
      <c r="D451" s="71">
        <v>5063</v>
      </c>
      <c r="E451" s="71" t="s">
        <v>1514</v>
      </c>
      <c r="F451" s="71">
        <v>170</v>
      </c>
      <c r="G451" s="71">
        <v>72</v>
      </c>
      <c r="H451" s="72">
        <v>0.42349999999999999</v>
      </c>
      <c r="I451" s="73">
        <f t="shared" si="19"/>
        <v>16</v>
      </c>
      <c r="J451" s="73">
        <f t="shared" si="20"/>
        <v>4</v>
      </c>
      <c r="K451" s="22"/>
    </row>
    <row r="452" spans="1:11" ht="29" x14ac:dyDescent="0.35">
      <c r="A452" s="71">
        <v>2055</v>
      </c>
      <c r="B452" s="71">
        <f t="shared" si="18"/>
        <v>4106900</v>
      </c>
      <c r="C452" s="71" t="s">
        <v>73</v>
      </c>
      <c r="D452" s="71">
        <v>5505</v>
      </c>
      <c r="E452" s="71" t="s">
        <v>1511</v>
      </c>
      <c r="F452" s="71">
        <v>1</v>
      </c>
      <c r="G452" s="71">
        <v>0</v>
      </c>
      <c r="H452" s="72">
        <v>0</v>
      </c>
      <c r="I452" s="73">
        <f t="shared" si="19"/>
        <v>16</v>
      </c>
      <c r="J452" s="73">
        <f t="shared" si="20"/>
        <v>4</v>
      </c>
      <c r="K452" s="22"/>
    </row>
    <row r="453" spans="1:11" x14ac:dyDescent="0.35">
      <c r="A453" s="71">
        <v>2056</v>
      </c>
      <c r="B453" s="71">
        <f t="shared" si="18"/>
        <v>4107080</v>
      </c>
      <c r="C453" s="71" t="s">
        <v>92</v>
      </c>
      <c r="D453" s="71">
        <v>461</v>
      </c>
      <c r="E453" s="71" t="s">
        <v>2238</v>
      </c>
      <c r="F453" s="71">
        <v>367</v>
      </c>
      <c r="G453" s="71">
        <v>286</v>
      </c>
      <c r="H453" s="72">
        <v>0.77929999999999999</v>
      </c>
      <c r="I453" s="73">
        <f t="shared" si="19"/>
        <v>8</v>
      </c>
      <c r="J453" s="73">
        <f t="shared" si="20"/>
        <v>2</v>
      </c>
      <c r="K453" s="22" t="s">
        <v>1889</v>
      </c>
    </row>
    <row r="454" spans="1:11" x14ac:dyDescent="0.35">
      <c r="A454" s="71">
        <v>2056</v>
      </c>
      <c r="B454" s="71">
        <f t="shared" si="18"/>
        <v>4107080</v>
      </c>
      <c r="C454" s="71" t="s">
        <v>92</v>
      </c>
      <c r="D454" s="71">
        <v>5355</v>
      </c>
      <c r="E454" s="71" t="s">
        <v>857</v>
      </c>
      <c r="F454" s="71">
        <v>141</v>
      </c>
      <c r="G454" s="71">
        <v>86</v>
      </c>
      <c r="H454" s="72">
        <v>0.6099</v>
      </c>
      <c r="I454" s="73">
        <f t="shared" si="19"/>
        <v>8</v>
      </c>
      <c r="J454" s="73">
        <f t="shared" si="20"/>
        <v>2</v>
      </c>
      <c r="K454" s="22" t="s">
        <v>1889</v>
      </c>
    </row>
    <row r="455" spans="1:11" x14ac:dyDescent="0.35">
      <c r="A455" s="71">
        <v>2056</v>
      </c>
      <c r="B455" s="71">
        <f t="shared" si="18"/>
        <v>4107080</v>
      </c>
      <c r="C455" s="71" t="s">
        <v>92</v>
      </c>
      <c r="D455" s="71">
        <v>459</v>
      </c>
      <c r="E455" s="71" t="s">
        <v>2239</v>
      </c>
      <c r="F455" s="71">
        <v>386</v>
      </c>
      <c r="G455" s="71">
        <v>234</v>
      </c>
      <c r="H455" s="72">
        <v>0.60619999999999996</v>
      </c>
      <c r="I455" s="73">
        <f t="shared" si="19"/>
        <v>8</v>
      </c>
      <c r="J455" s="73">
        <f t="shared" si="20"/>
        <v>2</v>
      </c>
      <c r="K455" s="22"/>
    </row>
    <row r="456" spans="1:11" x14ac:dyDescent="0.35">
      <c r="A456" s="71">
        <v>2056</v>
      </c>
      <c r="B456" s="71">
        <f t="shared" ref="B456:B519" si="21">IF(ISNA(VLOOKUP($A456,POVRT,7,FALSE)),0,VLOOKUP($A456,POVRT,7,FALSE))</f>
        <v>4107080</v>
      </c>
      <c r="C456" s="71" t="s">
        <v>92</v>
      </c>
      <c r="D456" s="71">
        <v>487</v>
      </c>
      <c r="E456" s="71" t="s">
        <v>2240</v>
      </c>
      <c r="F456" s="71">
        <v>602</v>
      </c>
      <c r="G456" s="71">
        <v>345</v>
      </c>
      <c r="H456" s="72">
        <v>0.57310000000000005</v>
      </c>
      <c r="I456" s="73">
        <f t="shared" ref="I456:I519" si="22">IF(ISNA(VLOOKUP($A456,Quar,3,FALSE)),0,VLOOKUP($A456,Quar,3,FALSE))</f>
        <v>8</v>
      </c>
      <c r="J456" s="73">
        <f t="shared" ref="J456:J519" si="23">IF(ISNA(VLOOKUP($A456,Quar,6,FALSE)),0,VLOOKUP($A456,Quar,6,FALSE))</f>
        <v>2</v>
      </c>
      <c r="K456" s="22"/>
    </row>
    <row r="457" spans="1:11" x14ac:dyDescent="0.35">
      <c r="A457" s="71">
        <v>2056</v>
      </c>
      <c r="B457" s="71">
        <f t="shared" si="21"/>
        <v>4107080</v>
      </c>
      <c r="C457" s="71" t="s">
        <v>92</v>
      </c>
      <c r="D457" s="71">
        <v>463</v>
      </c>
      <c r="E457" s="71" t="s">
        <v>2241</v>
      </c>
      <c r="F457" s="71">
        <v>614</v>
      </c>
      <c r="G457" s="71">
        <v>340</v>
      </c>
      <c r="H457" s="72">
        <v>0.55369999999999997</v>
      </c>
      <c r="I457" s="73">
        <f t="shared" si="22"/>
        <v>8</v>
      </c>
      <c r="J457" s="73">
        <f t="shared" si="23"/>
        <v>2</v>
      </c>
      <c r="K457" s="22"/>
    </row>
    <row r="458" spans="1:11" x14ac:dyDescent="0.35">
      <c r="A458" s="71">
        <v>2056</v>
      </c>
      <c r="B458" s="71">
        <f t="shared" si="21"/>
        <v>4107080</v>
      </c>
      <c r="C458" s="71" t="s">
        <v>92</v>
      </c>
      <c r="D458" s="71">
        <v>462</v>
      </c>
      <c r="E458" s="71" t="s">
        <v>2242</v>
      </c>
      <c r="F458" s="71">
        <v>221</v>
      </c>
      <c r="G458" s="71">
        <v>121</v>
      </c>
      <c r="H458" s="72">
        <v>0.54749999999999999</v>
      </c>
      <c r="I458" s="73">
        <f t="shared" si="22"/>
        <v>8</v>
      </c>
      <c r="J458" s="73">
        <f t="shared" si="23"/>
        <v>2</v>
      </c>
      <c r="K458" s="22"/>
    </row>
    <row r="459" spans="1:11" x14ac:dyDescent="0.35">
      <c r="A459" s="71">
        <v>2056</v>
      </c>
      <c r="B459" s="71">
        <f t="shared" si="21"/>
        <v>4107080</v>
      </c>
      <c r="C459" s="71" t="s">
        <v>92</v>
      </c>
      <c r="D459" s="71">
        <v>465</v>
      </c>
      <c r="E459" s="71" t="s">
        <v>2195</v>
      </c>
      <c r="F459" s="71">
        <v>385</v>
      </c>
      <c r="G459" s="71">
        <v>184</v>
      </c>
      <c r="H459" s="72">
        <v>0.47789999999999999</v>
      </c>
      <c r="I459" s="73">
        <f t="shared" si="22"/>
        <v>8</v>
      </c>
      <c r="J459" s="73">
        <f t="shared" si="23"/>
        <v>2</v>
      </c>
      <c r="K459" s="22"/>
    </row>
    <row r="460" spans="1:11" x14ac:dyDescent="0.35">
      <c r="A460" s="71">
        <v>2056</v>
      </c>
      <c r="B460" s="71">
        <f t="shared" si="21"/>
        <v>4107080</v>
      </c>
      <c r="C460" s="71" t="s">
        <v>92</v>
      </c>
      <c r="D460" s="71">
        <v>4545</v>
      </c>
      <c r="E460" s="71" t="s">
        <v>2243</v>
      </c>
      <c r="F460" s="71">
        <v>176</v>
      </c>
      <c r="G460" s="71">
        <v>78</v>
      </c>
      <c r="H460" s="72">
        <v>0.44319999999999998</v>
      </c>
      <c r="I460" s="73">
        <f t="shared" si="22"/>
        <v>8</v>
      </c>
      <c r="J460" s="73">
        <f t="shared" si="23"/>
        <v>2</v>
      </c>
      <c r="K460" s="22"/>
    </row>
    <row r="461" spans="1:11" x14ac:dyDescent="0.35">
      <c r="A461" s="71">
        <v>2057</v>
      </c>
      <c r="B461" s="71">
        <f t="shared" si="21"/>
        <v>4107020</v>
      </c>
      <c r="C461" s="71" t="s">
        <v>49</v>
      </c>
      <c r="D461" s="71">
        <v>467</v>
      </c>
      <c r="E461" s="71" t="s">
        <v>2244</v>
      </c>
      <c r="F461" s="71">
        <v>236</v>
      </c>
      <c r="G461" s="71">
        <v>236</v>
      </c>
      <c r="H461" s="72">
        <v>1</v>
      </c>
      <c r="I461" s="73">
        <f t="shared" si="22"/>
        <v>21</v>
      </c>
      <c r="J461" s="73">
        <f t="shared" si="23"/>
        <v>6</v>
      </c>
      <c r="K461" s="22" t="s">
        <v>1889</v>
      </c>
    </row>
    <row r="462" spans="1:11" x14ac:dyDescent="0.35">
      <c r="A462" s="71">
        <v>2057</v>
      </c>
      <c r="B462" s="71">
        <f t="shared" si="21"/>
        <v>4107020</v>
      </c>
      <c r="C462" s="71" t="s">
        <v>49</v>
      </c>
      <c r="D462" s="71">
        <v>479</v>
      </c>
      <c r="E462" s="71" t="s">
        <v>2245</v>
      </c>
      <c r="F462" s="71">
        <v>337</v>
      </c>
      <c r="G462" s="71">
        <v>337</v>
      </c>
      <c r="H462" s="72">
        <v>1</v>
      </c>
      <c r="I462" s="73">
        <f t="shared" si="22"/>
        <v>21</v>
      </c>
      <c r="J462" s="73">
        <f t="shared" si="23"/>
        <v>6</v>
      </c>
      <c r="K462" s="22" t="s">
        <v>1889</v>
      </c>
    </row>
    <row r="463" spans="1:11" x14ac:dyDescent="0.35">
      <c r="A463" s="71">
        <v>2057</v>
      </c>
      <c r="B463" s="71">
        <f t="shared" si="21"/>
        <v>4107020</v>
      </c>
      <c r="C463" s="71" t="s">
        <v>49</v>
      </c>
      <c r="D463" s="71">
        <v>480</v>
      </c>
      <c r="E463" s="71" t="s">
        <v>2246</v>
      </c>
      <c r="F463" s="71">
        <v>386</v>
      </c>
      <c r="G463" s="71">
        <v>386</v>
      </c>
      <c r="H463" s="72">
        <v>1</v>
      </c>
      <c r="I463" s="73">
        <f t="shared" si="22"/>
        <v>21</v>
      </c>
      <c r="J463" s="73">
        <f t="shared" si="23"/>
        <v>6</v>
      </c>
      <c r="K463" s="22" t="s">
        <v>1889</v>
      </c>
    </row>
    <row r="464" spans="1:11" x14ac:dyDescent="0.35">
      <c r="A464" s="71">
        <v>2057</v>
      </c>
      <c r="B464" s="71">
        <f t="shared" si="21"/>
        <v>4107020</v>
      </c>
      <c r="C464" s="71" t="s">
        <v>49</v>
      </c>
      <c r="D464" s="71">
        <v>482</v>
      </c>
      <c r="E464" s="71" t="s">
        <v>2247</v>
      </c>
      <c r="F464" s="71">
        <v>188</v>
      </c>
      <c r="G464" s="71">
        <v>188</v>
      </c>
      <c r="H464" s="72">
        <v>1</v>
      </c>
      <c r="I464" s="73">
        <f t="shared" si="22"/>
        <v>21</v>
      </c>
      <c r="J464" s="73">
        <f t="shared" si="23"/>
        <v>6</v>
      </c>
      <c r="K464" s="22" t="s">
        <v>1889</v>
      </c>
    </row>
    <row r="465" spans="1:11" x14ac:dyDescent="0.35">
      <c r="A465" s="71">
        <v>2057</v>
      </c>
      <c r="B465" s="71">
        <f t="shared" si="21"/>
        <v>4107020</v>
      </c>
      <c r="C465" s="71" t="s">
        <v>49</v>
      </c>
      <c r="D465" s="71">
        <v>468</v>
      </c>
      <c r="E465" s="71" t="s">
        <v>2248</v>
      </c>
      <c r="F465" s="71">
        <v>192</v>
      </c>
      <c r="G465" s="71">
        <v>178</v>
      </c>
      <c r="H465" s="72">
        <v>0.92710000000000004</v>
      </c>
      <c r="I465" s="73">
        <f t="shared" si="22"/>
        <v>21</v>
      </c>
      <c r="J465" s="73">
        <f t="shared" si="23"/>
        <v>6</v>
      </c>
      <c r="K465" s="22" t="s">
        <v>1889</v>
      </c>
    </row>
    <row r="466" spans="1:11" x14ac:dyDescent="0.35">
      <c r="A466" s="71">
        <v>2057</v>
      </c>
      <c r="B466" s="71">
        <f t="shared" si="21"/>
        <v>4107020</v>
      </c>
      <c r="C466" s="71" t="s">
        <v>49</v>
      </c>
      <c r="D466" s="71">
        <v>472</v>
      </c>
      <c r="E466" s="71" t="s">
        <v>2249</v>
      </c>
      <c r="F466" s="71">
        <v>124</v>
      </c>
      <c r="G466" s="71">
        <v>114</v>
      </c>
      <c r="H466" s="72">
        <v>0.9194</v>
      </c>
      <c r="I466" s="73">
        <f t="shared" si="22"/>
        <v>21</v>
      </c>
      <c r="J466" s="73">
        <f t="shared" si="23"/>
        <v>6</v>
      </c>
      <c r="K466" s="22" t="s">
        <v>1889</v>
      </c>
    </row>
    <row r="467" spans="1:11" x14ac:dyDescent="0.35">
      <c r="A467" s="71">
        <v>2057</v>
      </c>
      <c r="B467" s="71">
        <f t="shared" si="21"/>
        <v>4107020</v>
      </c>
      <c r="C467" s="71" t="s">
        <v>49</v>
      </c>
      <c r="D467" s="71">
        <v>4848</v>
      </c>
      <c r="E467" s="71" t="s">
        <v>837</v>
      </c>
      <c r="F467" s="71">
        <v>159</v>
      </c>
      <c r="G467" s="71">
        <v>145</v>
      </c>
      <c r="H467" s="72">
        <v>0.91190000000000004</v>
      </c>
      <c r="I467" s="73">
        <f t="shared" si="22"/>
        <v>21</v>
      </c>
      <c r="J467" s="73">
        <f t="shared" si="23"/>
        <v>6</v>
      </c>
      <c r="K467" s="22"/>
    </row>
    <row r="468" spans="1:11" x14ac:dyDescent="0.35">
      <c r="A468" s="71">
        <v>2057</v>
      </c>
      <c r="B468" s="71">
        <f t="shared" si="21"/>
        <v>4107020</v>
      </c>
      <c r="C468" s="71" t="s">
        <v>49</v>
      </c>
      <c r="D468" s="71">
        <v>476</v>
      </c>
      <c r="E468" s="71" t="s">
        <v>2250</v>
      </c>
      <c r="F468" s="71">
        <v>151</v>
      </c>
      <c r="G468" s="71">
        <v>133</v>
      </c>
      <c r="H468" s="72">
        <v>0.88080000000000003</v>
      </c>
      <c r="I468" s="73">
        <f t="shared" si="22"/>
        <v>21</v>
      </c>
      <c r="J468" s="73">
        <f t="shared" si="23"/>
        <v>6</v>
      </c>
      <c r="K468" s="22"/>
    </row>
    <row r="469" spans="1:11" x14ac:dyDescent="0.35">
      <c r="A469" s="71">
        <v>2057</v>
      </c>
      <c r="B469" s="71">
        <f t="shared" si="21"/>
        <v>4107020</v>
      </c>
      <c r="C469" s="71" t="s">
        <v>49</v>
      </c>
      <c r="D469" s="71">
        <v>483</v>
      </c>
      <c r="E469" s="71" t="s">
        <v>2251</v>
      </c>
      <c r="F469" s="71">
        <v>126</v>
      </c>
      <c r="G469" s="71">
        <v>107</v>
      </c>
      <c r="H469" s="72">
        <v>0.84919999999999995</v>
      </c>
      <c r="I469" s="73">
        <f t="shared" si="22"/>
        <v>21</v>
      </c>
      <c r="J469" s="73">
        <f t="shared" si="23"/>
        <v>6</v>
      </c>
      <c r="K469" s="22"/>
    </row>
    <row r="470" spans="1:11" x14ac:dyDescent="0.35">
      <c r="A470" s="71">
        <v>2057</v>
      </c>
      <c r="B470" s="71">
        <f t="shared" si="21"/>
        <v>4107020</v>
      </c>
      <c r="C470" s="71" t="s">
        <v>49</v>
      </c>
      <c r="D470" s="71">
        <v>475</v>
      </c>
      <c r="E470" s="71" t="s">
        <v>2252</v>
      </c>
      <c r="F470" s="71">
        <v>125</v>
      </c>
      <c r="G470" s="71">
        <v>104</v>
      </c>
      <c r="H470" s="72">
        <v>0.83199999999999996</v>
      </c>
      <c r="I470" s="73">
        <f t="shared" si="22"/>
        <v>21</v>
      </c>
      <c r="J470" s="73">
        <f t="shared" si="23"/>
        <v>6</v>
      </c>
      <c r="K470" s="22"/>
    </row>
    <row r="471" spans="1:11" x14ac:dyDescent="0.35">
      <c r="A471" s="71">
        <v>2057</v>
      </c>
      <c r="B471" s="71">
        <f t="shared" si="21"/>
        <v>4107020</v>
      </c>
      <c r="C471" s="71" t="s">
        <v>49</v>
      </c>
      <c r="D471" s="71">
        <v>484</v>
      </c>
      <c r="E471" s="71" t="s">
        <v>2253</v>
      </c>
      <c r="F471" s="71">
        <v>86</v>
      </c>
      <c r="G471" s="71">
        <v>71</v>
      </c>
      <c r="H471" s="72">
        <v>0.8256</v>
      </c>
      <c r="I471" s="73">
        <f t="shared" si="22"/>
        <v>21</v>
      </c>
      <c r="J471" s="73">
        <f t="shared" si="23"/>
        <v>6</v>
      </c>
      <c r="K471" s="22"/>
    </row>
    <row r="472" spans="1:11" x14ac:dyDescent="0.35">
      <c r="A472" s="71">
        <v>2057</v>
      </c>
      <c r="B472" s="71">
        <f t="shared" si="21"/>
        <v>4107020</v>
      </c>
      <c r="C472" s="71" t="s">
        <v>49</v>
      </c>
      <c r="D472" s="71">
        <v>478</v>
      </c>
      <c r="E472" s="71" t="s">
        <v>2254</v>
      </c>
      <c r="F472" s="71">
        <v>605</v>
      </c>
      <c r="G472" s="71">
        <v>497</v>
      </c>
      <c r="H472" s="72">
        <v>0.82150000000000001</v>
      </c>
      <c r="I472" s="73">
        <f t="shared" si="22"/>
        <v>21</v>
      </c>
      <c r="J472" s="73">
        <f t="shared" si="23"/>
        <v>6</v>
      </c>
      <c r="K472" s="22"/>
    </row>
    <row r="473" spans="1:11" x14ac:dyDescent="0.35">
      <c r="A473" s="71">
        <v>2057</v>
      </c>
      <c r="B473" s="71">
        <f t="shared" si="21"/>
        <v>4107020</v>
      </c>
      <c r="C473" s="71" t="s">
        <v>49</v>
      </c>
      <c r="D473" s="71">
        <v>486</v>
      </c>
      <c r="E473" s="71" t="s">
        <v>2255</v>
      </c>
      <c r="F473" s="71">
        <v>229</v>
      </c>
      <c r="G473" s="71">
        <v>188</v>
      </c>
      <c r="H473" s="72">
        <v>0.82099999999999995</v>
      </c>
      <c r="I473" s="73">
        <f t="shared" si="22"/>
        <v>21</v>
      </c>
      <c r="J473" s="73">
        <f t="shared" si="23"/>
        <v>6</v>
      </c>
      <c r="K473" s="22"/>
    </row>
    <row r="474" spans="1:11" x14ac:dyDescent="0.35">
      <c r="A474" s="71">
        <v>2057</v>
      </c>
      <c r="B474" s="71">
        <f t="shared" si="21"/>
        <v>4107020</v>
      </c>
      <c r="C474" s="71" t="s">
        <v>49</v>
      </c>
      <c r="D474" s="71">
        <v>477</v>
      </c>
      <c r="E474" s="71" t="s">
        <v>2256</v>
      </c>
      <c r="F474" s="71">
        <v>624</v>
      </c>
      <c r="G474" s="71">
        <v>487</v>
      </c>
      <c r="H474" s="72">
        <v>0.78039999999999998</v>
      </c>
      <c r="I474" s="73">
        <f t="shared" si="22"/>
        <v>21</v>
      </c>
      <c r="J474" s="73">
        <f t="shared" si="23"/>
        <v>6</v>
      </c>
      <c r="K474" s="22"/>
    </row>
    <row r="475" spans="1:11" x14ac:dyDescent="0.35">
      <c r="A475" s="71">
        <v>2057</v>
      </c>
      <c r="B475" s="71">
        <f t="shared" si="21"/>
        <v>4107020</v>
      </c>
      <c r="C475" s="71" t="s">
        <v>49</v>
      </c>
      <c r="D475" s="71">
        <v>470</v>
      </c>
      <c r="E475" s="71" t="s">
        <v>2257</v>
      </c>
      <c r="F475" s="71">
        <v>540</v>
      </c>
      <c r="G475" s="71">
        <v>405</v>
      </c>
      <c r="H475" s="72">
        <v>0.75</v>
      </c>
      <c r="I475" s="73">
        <f t="shared" si="22"/>
        <v>21</v>
      </c>
      <c r="J475" s="73">
        <f t="shared" si="23"/>
        <v>6</v>
      </c>
      <c r="K475" s="22"/>
    </row>
    <row r="476" spans="1:11" x14ac:dyDescent="0.35">
      <c r="A476" s="71">
        <v>2057</v>
      </c>
      <c r="B476" s="71">
        <f t="shared" si="21"/>
        <v>4107020</v>
      </c>
      <c r="C476" s="71" t="s">
        <v>49</v>
      </c>
      <c r="D476" s="71">
        <v>474</v>
      </c>
      <c r="E476" s="71" t="s">
        <v>2258</v>
      </c>
      <c r="F476" s="71">
        <v>223</v>
      </c>
      <c r="G476" s="71">
        <v>136</v>
      </c>
      <c r="H476" s="72">
        <v>0.6099</v>
      </c>
      <c r="I476" s="73">
        <f t="shared" si="22"/>
        <v>21</v>
      </c>
      <c r="J476" s="73">
        <f t="shared" si="23"/>
        <v>6</v>
      </c>
      <c r="K476" s="22"/>
    </row>
    <row r="477" spans="1:11" x14ac:dyDescent="0.35">
      <c r="A477" s="71">
        <v>2057</v>
      </c>
      <c r="B477" s="71">
        <f t="shared" si="21"/>
        <v>4107020</v>
      </c>
      <c r="C477" s="71" t="s">
        <v>49</v>
      </c>
      <c r="D477" s="71">
        <v>471</v>
      </c>
      <c r="E477" s="71" t="s">
        <v>2259</v>
      </c>
      <c r="F477" s="71">
        <v>9</v>
      </c>
      <c r="G477" s="71">
        <v>5</v>
      </c>
      <c r="H477" s="72">
        <v>0.55559999999999998</v>
      </c>
      <c r="I477" s="73">
        <f t="shared" si="22"/>
        <v>21</v>
      </c>
      <c r="J477" s="73">
        <f t="shared" si="23"/>
        <v>6</v>
      </c>
      <c r="K477" s="22"/>
    </row>
    <row r="478" spans="1:11" x14ac:dyDescent="0.35">
      <c r="A478" s="71">
        <v>2057</v>
      </c>
      <c r="B478" s="71">
        <f t="shared" si="21"/>
        <v>4107020</v>
      </c>
      <c r="C478" s="71" t="s">
        <v>49</v>
      </c>
      <c r="D478" s="71">
        <v>488</v>
      </c>
      <c r="E478" s="71" t="s">
        <v>2260</v>
      </c>
      <c r="F478" s="71">
        <v>693</v>
      </c>
      <c r="G478" s="71">
        <v>381</v>
      </c>
      <c r="H478" s="72">
        <v>0.54979999999999996</v>
      </c>
      <c r="I478" s="73">
        <f t="shared" si="22"/>
        <v>21</v>
      </c>
      <c r="J478" s="73">
        <f t="shared" si="23"/>
        <v>6</v>
      </c>
      <c r="K478" s="22"/>
    </row>
    <row r="479" spans="1:11" x14ac:dyDescent="0.35">
      <c r="A479" s="71">
        <v>2057</v>
      </c>
      <c r="B479" s="71">
        <f t="shared" si="21"/>
        <v>4107020</v>
      </c>
      <c r="C479" s="71" t="s">
        <v>49</v>
      </c>
      <c r="D479" s="71">
        <v>481</v>
      </c>
      <c r="E479" s="71" t="s">
        <v>2261</v>
      </c>
      <c r="F479" s="71">
        <v>365</v>
      </c>
      <c r="G479" s="71">
        <v>172</v>
      </c>
      <c r="H479" s="72">
        <v>0.47120000000000001</v>
      </c>
      <c r="I479" s="73">
        <f t="shared" si="22"/>
        <v>21</v>
      </c>
      <c r="J479" s="73">
        <f t="shared" si="23"/>
        <v>6</v>
      </c>
      <c r="K479" s="22"/>
    </row>
    <row r="480" spans="1:11" x14ac:dyDescent="0.35">
      <c r="A480" s="71">
        <v>2057</v>
      </c>
      <c r="B480" s="71">
        <f t="shared" si="21"/>
        <v>4107020</v>
      </c>
      <c r="C480" s="71" t="s">
        <v>49</v>
      </c>
      <c r="D480" s="71">
        <v>473</v>
      </c>
      <c r="E480" s="71" t="s">
        <v>2262</v>
      </c>
      <c r="F480" s="71">
        <v>563</v>
      </c>
      <c r="G480" s="71">
        <v>254</v>
      </c>
      <c r="H480" s="72">
        <v>0.45119999999999999</v>
      </c>
      <c r="I480" s="73">
        <f t="shared" si="22"/>
        <v>21</v>
      </c>
      <c r="J480" s="73">
        <f t="shared" si="23"/>
        <v>6</v>
      </c>
      <c r="K480" s="22"/>
    </row>
    <row r="481" spans="1:11" x14ac:dyDescent="0.35">
      <c r="A481" s="71">
        <v>2057</v>
      </c>
      <c r="B481" s="71">
        <f t="shared" si="21"/>
        <v>4107020</v>
      </c>
      <c r="C481" s="71" t="s">
        <v>49</v>
      </c>
      <c r="D481" s="71">
        <v>485</v>
      </c>
      <c r="E481" s="71" t="s">
        <v>2263</v>
      </c>
      <c r="F481" s="71">
        <v>647</v>
      </c>
      <c r="G481" s="71">
        <v>252</v>
      </c>
      <c r="H481" s="72">
        <v>0.38950000000000001</v>
      </c>
      <c r="I481" s="73">
        <f t="shared" si="22"/>
        <v>21</v>
      </c>
      <c r="J481" s="73">
        <f t="shared" si="23"/>
        <v>6</v>
      </c>
      <c r="K481" s="22"/>
    </row>
    <row r="482" spans="1:11" x14ac:dyDescent="0.35">
      <c r="A482" s="71">
        <v>2059</v>
      </c>
      <c r="B482" s="71">
        <f t="shared" si="21"/>
        <v>4107280</v>
      </c>
      <c r="C482" s="71" t="s">
        <v>158</v>
      </c>
      <c r="D482" s="71">
        <v>492</v>
      </c>
      <c r="E482" s="71" t="s">
        <v>2264</v>
      </c>
      <c r="F482" s="71">
        <v>274</v>
      </c>
      <c r="G482" s="71">
        <v>155</v>
      </c>
      <c r="H482" s="72">
        <v>0.56569999999999998</v>
      </c>
      <c r="I482" s="73">
        <f t="shared" si="22"/>
        <v>4</v>
      </c>
      <c r="J482" s="73">
        <f t="shared" si="23"/>
        <v>1</v>
      </c>
      <c r="K482" s="22" t="s">
        <v>1889</v>
      </c>
    </row>
    <row r="483" spans="1:11" x14ac:dyDescent="0.35">
      <c r="A483" s="71">
        <v>2059</v>
      </c>
      <c r="B483" s="71">
        <f t="shared" si="21"/>
        <v>4107280</v>
      </c>
      <c r="C483" s="71" t="s">
        <v>158</v>
      </c>
      <c r="D483" s="71">
        <v>490</v>
      </c>
      <c r="E483" s="71" t="s">
        <v>2265</v>
      </c>
      <c r="F483" s="71">
        <v>326</v>
      </c>
      <c r="G483" s="71">
        <v>181</v>
      </c>
      <c r="H483" s="72">
        <v>0.55520000000000003</v>
      </c>
      <c r="I483" s="73">
        <f t="shared" si="22"/>
        <v>4</v>
      </c>
      <c r="J483" s="73">
        <f t="shared" si="23"/>
        <v>1</v>
      </c>
      <c r="K483" s="22"/>
    </row>
    <row r="484" spans="1:11" x14ac:dyDescent="0.35">
      <c r="A484" s="71">
        <v>2059</v>
      </c>
      <c r="B484" s="71">
        <f t="shared" si="21"/>
        <v>4107280</v>
      </c>
      <c r="C484" s="71" t="s">
        <v>158</v>
      </c>
      <c r="D484" s="71">
        <v>491</v>
      </c>
      <c r="E484" s="71" t="s">
        <v>2266</v>
      </c>
      <c r="F484" s="71">
        <v>118</v>
      </c>
      <c r="G484" s="71">
        <v>64</v>
      </c>
      <c r="H484" s="72">
        <v>0.54239999999999999</v>
      </c>
      <c r="I484" s="73">
        <f t="shared" si="22"/>
        <v>4</v>
      </c>
      <c r="J484" s="73">
        <f t="shared" si="23"/>
        <v>1</v>
      </c>
      <c r="K484" s="22"/>
    </row>
    <row r="485" spans="1:11" x14ac:dyDescent="0.35">
      <c r="A485" s="71">
        <v>2059</v>
      </c>
      <c r="B485" s="71">
        <f t="shared" si="21"/>
        <v>4107280</v>
      </c>
      <c r="C485" s="71" t="s">
        <v>158</v>
      </c>
      <c r="D485" s="71">
        <v>489</v>
      </c>
      <c r="E485" s="71" t="s">
        <v>2267</v>
      </c>
      <c r="F485" s="71">
        <v>41</v>
      </c>
      <c r="G485" s="71">
        <v>19</v>
      </c>
      <c r="H485" s="72">
        <v>0.46339999999999998</v>
      </c>
      <c r="I485" s="73">
        <f t="shared" si="22"/>
        <v>4</v>
      </c>
      <c r="J485" s="73">
        <f t="shared" si="23"/>
        <v>1</v>
      </c>
      <c r="K485" s="22"/>
    </row>
    <row r="486" spans="1:11" x14ac:dyDescent="0.35">
      <c r="A486" s="71">
        <v>2061</v>
      </c>
      <c r="B486" s="71">
        <f t="shared" si="21"/>
        <v>4111400</v>
      </c>
      <c r="C486" s="71" t="s">
        <v>208</v>
      </c>
      <c r="D486" s="71">
        <v>1289</v>
      </c>
      <c r="E486" s="71" t="s">
        <v>1048</v>
      </c>
      <c r="F486" s="71">
        <v>225</v>
      </c>
      <c r="G486" s="71">
        <v>154</v>
      </c>
      <c r="H486" s="72">
        <v>0.68440000000000001</v>
      </c>
      <c r="I486" s="73">
        <f t="shared" si="22"/>
        <v>1</v>
      </c>
      <c r="J486" s="73">
        <f t="shared" si="23"/>
        <v>1</v>
      </c>
      <c r="K486" s="22" t="s">
        <v>1889</v>
      </c>
    </row>
    <row r="487" spans="1:11" x14ac:dyDescent="0.35">
      <c r="A487" s="71">
        <v>2081</v>
      </c>
      <c r="B487" s="71">
        <f t="shared" si="21"/>
        <v>4109870</v>
      </c>
      <c r="C487" s="71" t="s">
        <v>146</v>
      </c>
      <c r="D487" s="71">
        <v>500</v>
      </c>
      <c r="E487" s="71" t="s">
        <v>2268</v>
      </c>
      <c r="F487" s="71">
        <v>411</v>
      </c>
      <c r="G487" s="71">
        <v>168</v>
      </c>
      <c r="H487" s="72">
        <v>0.4088</v>
      </c>
      <c r="I487" s="73">
        <f t="shared" si="22"/>
        <v>2</v>
      </c>
      <c r="J487" s="73">
        <f t="shared" si="23"/>
        <v>1</v>
      </c>
      <c r="K487" s="22" t="s">
        <v>1889</v>
      </c>
    </row>
    <row r="488" spans="1:11" x14ac:dyDescent="0.35">
      <c r="A488" s="71">
        <v>2081</v>
      </c>
      <c r="B488" s="71">
        <f t="shared" si="21"/>
        <v>4109870</v>
      </c>
      <c r="C488" s="71" t="s">
        <v>146</v>
      </c>
      <c r="D488" s="71">
        <v>502</v>
      </c>
      <c r="E488" s="71" t="s">
        <v>2269</v>
      </c>
      <c r="F488" s="71">
        <v>566</v>
      </c>
      <c r="G488" s="71">
        <v>0</v>
      </c>
      <c r="H488" s="72">
        <v>0</v>
      </c>
      <c r="I488" s="73">
        <f t="shared" si="22"/>
        <v>2</v>
      </c>
      <c r="J488" s="73">
        <f t="shared" si="23"/>
        <v>1</v>
      </c>
      <c r="K488" s="22"/>
    </row>
    <row r="489" spans="1:11" x14ac:dyDescent="0.35">
      <c r="A489" s="71">
        <v>2082</v>
      </c>
      <c r="B489" s="71">
        <f t="shared" si="21"/>
        <v>4104740</v>
      </c>
      <c r="C489" s="71" t="s">
        <v>32</v>
      </c>
      <c r="D489" s="71">
        <v>4146</v>
      </c>
      <c r="E489" s="71" t="s">
        <v>2270</v>
      </c>
      <c r="F489" s="71">
        <v>431</v>
      </c>
      <c r="G489" s="71">
        <v>369</v>
      </c>
      <c r="H489" s="72">
        <v>0.85609999999999997</v>
      </c>
      <c r="I489" s="73">
        <f t="shared" si="22"/>
        <v>37</v>
      </c>
      <c r="J489" s="73">
        <f t="shared" si="23"/>
        <v>10</v>
      </c>
      <c r="K489" s="22" t="s">
        <v>1889</v>
      </c>
    </row>
    <row r="490" spans="1:11" x14ac:dyDescent="0.35">
      <c r="A490" s="71">
        <v>2082</v>
      </c>
      <c r="B490" s="71">
        <f t="shared" si="21"/>
        <v>4104740</v>
      </c>
      <c r="C490" s="71" t="s">
        <v>32</v>
      </c>
      <c r="D490" s="71">
        <v>515</v>
      </c>
      <c r="E490" s="71" t="s">
        <v>2191</v>
      </c>
      <c r="F490" s="71">
        <v>495</v>
      </c>
      <c r="G490" s="71">
        <v>412</v>
      </c>
      <c r="H490" s="72">
        <v>0.83230000000000004</v>
      </c>
      <c r="I490" s="73">
        <f t="shared" si="22"/>
        <v>37</v>
      </c>
      <c r="J490" s="73">
        <f t="shared" si="23"/>
        <v>10</v>
      </c>
      <c r="K490" s="22" t="s">
        <v>1889</v>
      </c>
    </row>
    <row r="491" spans="1:11" x14ac:dyDescent="0.35">
      <c r="A491" s="71">
        <v>2082</v>
      </c>
      <c r="B491" s="71">
        <f t="shared" si="21"/>
        <v>4104740</v>
      </c>
      <c r="C491" s="71" t="s">
        <v>32</v>
      </c>
      <c r="D491" s="71">
        <v>4157</v>
      </c>
      <c r="E491" s="71" t="s">
        <v>2271</v>
      </c>
      <c r="F491" s="71">
        <v>513</v>
      </c>
      <c r="G491" s="71">
        <v>331</v>
      </c>
      <c r="H491" s="72">
        <v>0.6452</v>
      </c>
      <c r="I491" s="73">
        <f t="shared" si="22"/>
        <v>37</v>
      </c>
      <c r="J491" s="73">
        <f t="shared" si="23"/>
        <v>10</v>
      </c>
      <c r="K491" s="22" t="s">
        <v>1889</v>
      </c>
    </row>
    <row r="492" spans="1:11" x14ac:dyDescent="0.35">
      <c r="A492" s="71">
        <v>2082</v>
      </c>
      <c r="B492" s="71">
        <f t="shared" si="21"/>
        <v>4104740</v>
      </c>
      <c r="C492" s="71" t="s">
        <v>32</v>
      </c>
      <c r="D492" s="71">
        <v>522</v>
      </c>
      <c r="E492" s="71" t="s">
        <v>2272</v>
      </c>
      <c r="F492" s="71">
        <v>325</v>
      </c>
      <c r="G492" s="71">
        <v>206</v>
      </c>
      <c r="H492" s="72">
        <v>0.63380000000000003</v>
      </c>
      <c r="I492" s="73">
        <f t="shared" si="22"/>
        <v>37</v>
      </c>
      <c r="J492" s="73">
        <f t="shared" si="23"/>
        <v>10</v>
      </c>
      <c r="K492" s="22" t="s">
        <v>1889</v>
      </c>
    </row>
    <row r="493" spans="1:11" ht="29" x14ac:dyDescent="0.35">
      <c r="A493" s="71">
        <v>2082</v>
      </c>
      <c r="B493" s="71">
        <f t="shared" si="21"/>
        <v>4104740</v>
      </c>
      <c r="C493" s="71" t="s">
        <v>32</v>
      </c>
      <c r="D493" s="71">
        <v>4554</v>
      </c>
      <c r="E493" s="71" t="s">
        <v>607</v>
      </c>
      <c r="F493" s="71">
        <v>445</v>
      </c>
      <c r="G493" s="71">
        <v>276</v>
      </c>
      <c r="H493" s="72">
        <v>0.62019999999999997</v>
      </c>
      <c r="I493" s="73">
        <f t="shared" si="22"/>
        <v>37</v>
      </c>
      <c r="J493" s="73">
        <f t="shared" si="23"/>
        <v>10</v>
      </c>
      <c r="K493" s="22" t="s">
        <v>1889</v>
      </c>
    </row>
    <row r="494" spans="1:11" x14ac:dyDescent="0.35">
      <c r="A494" s="71">
        <v>2082</v>
      </c>
      <c r="B494" s="71">
        <f t="shared" si="21"/>
        <v>4104740</v>
      </c>
      <c r="C494" s="71" t="s">
        <v>32</v>
      </c>
      <c r="D494" s="71">
        <v>537</v>
      </c>
      <c r="E494" s="71" t="s">
        <v>620</v>
      </c>
      <c r="F494" s="71">
        <v>99</v>
      </c>
      <c r="G494" s="71">
        <v>59</v>
      </c>
      <c r="H494" s="72">
        <v>0.59599999999999997</v>
      </c>
      <c r="I494" s="73">
        <f t="shared" si="22"/>
        <v>37</v>
      </c>
      <c r="J494" s="73">
        <f t="shared" si="23"/>
        <v>10</v>
      </c>
      <c r="K494" s="22" t="s">
        <v>1889</v>
      </c>
    </row>
    <row r="495" spans="1:11" x14ac:dyDescent="0.35">
      <c r="A495" s="71">
        <v>2082</v>
      </c>
      <c r="B495" s="71">
        <f t="shared" si="21"/>
        <v>4104740</v>
      </c>
      <c r="C495" s="71" t="s">
        <v>32</v>
      </c>
      <c r="D495" s="71">
        <v>525</v>
      </c>
      <c r="E495" s="71" t="s">
        <v>2273</v>
      </c>
      <c r="F495" s="71">
        <v>429</v>
      </c>
      <c r="G495" s="71">
        <v>249</v>
      </c>
      <c r="H495" s="72">
        <v>0.58040000000000003</v>
      </c>
      <c r="I495" s="73">
        <f t="shared" si="22"/>
        <v>37</v>
      </c>
      <c r="J495" s="73">
        <f t="shared" si="23"/>
        <v>10</v>
      </c>
      <c r="K495" s="22" t="s">
        <v>1889</v>
      </c>
    </row>
    <row r="496" spans="1:11" x14ac:dyDescent="0.35">
      <c r="A496" s="71">
        <v>2082</v>
      </c>
      <c r="B496" s="71">
        <f t="shared" si="21"/>
        <v>4104740</v>
      </c>
      <c r="C496" s="71" t="s">
        <v>32</v>
      </c>
      <c r="D496" s="71">
        <v>3229</v>
      </c>
      <c r="E496" s="71" t="s">
        <v>645</v>
      </c>
      <c r="F496" s="71">
        <v>142</v>
      </c>
      <c r="G496" s="71">
        <v>80</v>
      </c>
      <c r="H496" s="72">
        <v>0.56340000000000001</v>
      </c>
      <c r="I496" s="73">
        <f t="shared" si="22"/>
        <v>37</v>
      </c>
      <c r="J496" s="73">
        <f t="shared" si="23"/>
        <v>10</v>
      </c>
      <c r="K496" s="22" t="s">
        <v>1889</v>
      </c>
    </row>
    <row r="497" spans="1:11" x14ac:dyDescent="0.35">
      <c r="A497" s="71">
        <v>2082</v>
      </c>
      <c r="B497" s="71">
        <f t="shared" si="21"/>
        <v>4104740</v>
      </c>
      <c r="C497" s="71" t="s">
        <v>32</v>
      </c>
      <c r="D497" s="71">
        <v>518</v>
      </c>
      <c r="E497" s="71" t="s">
        <v>2274</v>
      </c>
      <c r="F497" s="71">
        <v>454</v>
      </c>
      <c r="G497" s="71">
        <v>244</v>
      </c>
      <c r="H497" s="72">
        <v>0.53739999999999999</v>
      </c>
      <c r="I497" s="73">
        <f t="shared" si="22"/>
        <v>37</v>
      </c>
      <c r="J497" s="73">
        <f t="shared" si="23"/>
        <v>10</v>
      </c>
      <c r="K497" s="22" t="s">
        <v>1889</v>
      </c>
    </row>
    <row r="498" spans="1:11" x14ac:dyDescent="0.35">
      <c r="A498" s="71">
        <v>2082</v>
      </c>
      <c r="B498" s="71">
        <f t="shared" si="21"/>
        <v>4104740</v>
      </c>
      <c r="C498" s="71" t="s">
        <v>32</v>
      </c>
      <c r="D498" s="71">
        <v>520</v>
      </c>
      <c r="E498" s="71" t="s">
        <v>2275</v>
      </c>
      <c r="F498" s="71">
        <v>429</v>
      </c>
      <c r="G498" s="71">
        <v>230</v>
      </c>
      <c r="H498" s="72">
        <v>0.53610000000000002</v>
      </c>
      <c r="I498" s="73">
        <f t="shared" si="22"/>
        <v>37</v>
      </c>
      <c r="J498" s="73">
        <f t="shared" si="23"/>
        <v>10</v>
      </c>
      <c r="K498" s="22" t="s">
        <v>1889</v>
      </c>
    </row>
    <row r="499" spans="1:11" x14ac:dyDescent="0.35">
      <c r="A499" s="71">
        <v>2082</v>
      </c>
      <c r="B499" s="71">
        <f t="shared" si="21"/>
        <v>4104740</v>
      </c>
      <c r="C499" s="71" t="s">
        <v>32</v>
      </c>
      <c r="D499" s="71">
        <v>519</v>
      </c>
      <c r="E499" s="71" t="s">
        <v>2276</v>
      </c>
      <c r="F499" s="71">
        <v>381</v>
      </c>
      <c r="G499" s="71">
        <v>179</v>
      </c>
      <c r="H499" s="72">
        <v>0.4698</v>
      </c>
      <c r="I499" s="73">
        <f t="shared" si="22"/>
        <v>37</v>
      </c>
      <c r="J499" s="73">
        <f t="shared" si="23"/>
        <v>10</v>
      </c>
      <c r="K499" s="22"/>
    </row>
    <row r="500" spans="1:11" x14ac:dyDescent="0.35">
      <c r="A500" s="71">
        <v>2082</v>
      </c>
      <c r="B500" s="71">
        <f t="shared" si="21"/>
        <v>4104740</v>
      </c>
      <c r="C500" s="71" t="s">
        <v>32</v>
      </c>
      <c r="D500" s="71">
        <v>536</v>
      </c>
      <c r="E500" s="71" t="s">
        <v>2277</v>
      </c>
      <c r="F500" s="74">
        <v>1001</v>
      </c>
      <c r="G500" s="71">
        <v>455</v>
      </c>
      <c r="H500" s="72">
        <v>0.45450000000000002</v>
      </c>
      <c r="I500" s="73">
        <f t="shared" si="22"/>
        <v>37</v>
      </c>
      <c r="J500" s="73">
        <f t="shared" si="23"/>
        <v>10</v>
      </c>
      <c r="K500" s="22"/>
    </row>
    <row r="501" spans="1:11" x14ac:dyDescent="0.35">
      <c r="A501" s="71">
        <v>2082</v>
      </c>
      <c r="B501" s="71">
        <f t="shared" si="21"/>
        <v>4104740</v>
      </c>
      <c r="C501" s="71" t="s">
        <v>32</v>
      </c>
      <c r="D501" s="71">
        <v>1339</v>
      </c>
      <c r="E501" s="71" t="s">
        <v>621</v>
      </c>
      <c r="F501" s="71">
        <v>152</v>
      </c>
      <c r="G501" s="71">
        <v>69</v>
      </c>
      <c r="H501" s="72">
        <v>0.45390000000000003</v>
      </c>
      <c r="I501" s="73">
        <f t="shared" si="22"/>
        <v>37</v>
      </c>
      <c r="J501" s="73">
        <f t="shared" si="23"/>
        <v>10</v>
      </c>
      <c r="K501" s="22"/>
    </row>
    <row r="502" spans="1:11" x14ac:dyDescent="0.35">
      <c r="A502" s="71">
        <v>2082</v>
      </c>
      <c r="B502" s="71">
        <f t="shared" si="21"/>
        <v>4104740</v>
      </c>
      <c r="C502" s="71" t="s">
        <v>32</v>
      </c>
      <c r="D502" s="71">
        <v>504</v>
      </c>
      <c r="E502" s="71" t="s">
        <v>2278</v>
      </c>
      <c r="F502" s="71">
        <v>441</v>
      </c>
      <c r="G502" s="71">
        <v>199</v>
      </c>
      <c r="H502" s="72">
        <v>0.45119999999999999</v>
      </c>
      <c r="I502" s="73">
        <f t="shared" si="22"/>
        <v>37</v>
      </c>
      <c r="J502" s="73">
        <f t="shared" si="23"/>
        <v>10</v>
      </c>
      <c r="K502" s="22"/>
    </row>
    <row r="503" spans="1:11" x14ac:dyDescent="0.35">
      <c r="A503" s="71">
        <v>2082</v>
      </c>
      <c r="B503" s="71">
        <f t="shared" si="21"/>
        <v>4104740</v>
      </c>
      <c r="C503" s="71" t="s">
        <v>32</v>
      </c>
      <c r="D503" s="71">
        <v>4739</v>
      </c>
      <c r="E503" s="71" t="s">
        <v>2279</v>
      </c>
      <c r="F503" s="71">
        <v>355</v>
      </c>
      <c r="G503" s="71">
        <v>158</v>
      </c>
      <c r="H503" s="72">
        <v>0.4451</v>
      </c>
      <c r="I503" s="73">
        <f t="shared" si="22"/>
        <v>37</v>
      </c>
      <c r="J503" s="73">
        <f t="shared" si="23"/>
        <v>10</v>
      </c>
      <c r="K503" s="22"/>
    </row>
    <row r="504" spans="1:11" x14ac:dyDescent="0.35">
      <c r="A504" s="71">
        <v>2082</v>
      </c>
      <c r="B504" s="71">
        <f t="shared" si="21"/>
        <v>4104740</v>
      </c>
      <c r="C504" s="71" t="s">
        <v>32</v>
      </c>
      <c r="D504" s="71">
        <v>529</v>
      </c>
      <c r="E504" s="71" t="s">
        <v>2280</v>
      </c>
      <c r="F504" s="71">
        <v>303</v>
      </c>
      <c r="G504" s="71">
        <v>132</v>
      </c>
      <c r="H504" s="72">
        <v>0.43559999999999999</v>
      </c>
      <c r="I504" s="73">
        <f t="shared" si="22"/>
        <v>37</v>
      </c>
      <c r="J504" s="73">
        <f t="shared" si="23"/>
        <v>10</v>
      </c>
      <c r="K504" s="22"/>
    </row>
    <row r="505" spans="1:11" x14ac:dyDescent="0.35">
      <c r="A505" s="71">
        <v>2082</v>
      </c>
      <c r="B505" s="71">
        <f t="shared" si="21"/>
        <v>4104740</v>
      </c>
      <c r="C505" s="71" t="s">
        <v>32</v>
      </c>
      <c r="D505" s="71">
        <v>534</v>
      </c>
      <c r="E505" s="71" t="s">
        <v>2281</v>
      </c>
      <c r="F505" s="71">
        <v>523</v>
      </c>
      <c r="G505" s="71">
        <v>225</v>
      </c>
      <c r="H505" s="72">
        <v>0.43020000000000003</v>
      </c>
      <c r="I505" s="73">
        <f t="shared" si="22"/>
        <v>37</v>
      </c>
      <c r="J505" s="73">
        <f t="shared" si="23"/>
        <v>10</v>
      </c>
      <c r="K505" s="22"/>
    </row>
    <row r="506" spans="1:11" x14ac:dyDescent="0.35">
      <c r="A506" s="71">
        <v>2082</v>
      </c>
      <c r="B506" s="71">
        <f t="shared" si="21"/>
        <v>4104740</v>
      </c>
      <c r="C506" s="71" t="s">
        <v>32</v>
      </c>
      <c r="D506" s="71">
        <v>524</v>
      </c>
      <c r="E506" s="71" t="s">
        <v>2282</v>
      </c>
      <c r="F506" s="71">
        <v>563</v>
      </c>
      <c r="G506" s="71">
        <v>234</v>
      </c>
      <c r="H506" s="72">
        <v>0.41560000000000002</v>
      </c>
      <c r="I506" s="73">
        <f t="shared" si="22"/>
        <v>37</v>
      </c>
      <c r="J506" s="73">
        <f t="shared" si="23"/>
        <v>10</v>
      </c>
      <c r="K506" s="22"/>
    </row>
    <row r="507" spans="1:11" x14ac:dyDescent="0.35">
      <c r="A507" s="71">
        <v>2082</v>
      </c>
      <c r="B507" s="71">
        <f t="shared" si="21"/>
        <v>4104740</v>
      </c>
      <c r="C507" s="71" t="s">
        <v>32</v>
      </c>
      <c r="D507" s="71">
        <v>503</v>
      </c>
      <c r="E507" s="71" t="s">
        <v>1912</v>
      </c>
      <c r="F507" s="71">
        <v>478</v>
      </c>
      <c r="G507" s="71">
        <v>196</v>
      </c>
      <c r="H507" s="72">
        <v>0.41</v>
      </c>
      <c r="I507" s="73">
        <f t="shared" si="22"/>
        <v>37</v>
      </c>
      <c r="J507" s="73">
        <f t="shared" si="23"/>
        <v>10</v>
      </c>
      <c r="K507" s="22"/>
    </row>
    <row r="508" spans="1:11" x14ac:dyDescent="0.35">
      <c r="A508" s="71">
        <v>2082</v>
      </c>
      <c r="B508" s="71">
        <f t="shared" si="21"/>
        <v>4104740</v>
      </c>
      <c r="C508" s="71" t="s">
        <v>32</v>
      </c>
      <c r="D508" s="71">
        <v>530</v>
      </c>
      <c r="E508" s="71" t="s">
        <v>2283</v>
      </c>
      <c r="F508" s="71">
        <v>228</v>
      </c>
      <c r="G508" s="71">
        <v>92</v>
      </c>
      <c r="H508" s="72">
        <v>0.40350000000000003</v>
      </c>
      <c r="I508" s="73">
        <f t="shared" si="22"/>
        <v>37</v>
      </c>
      <c r="J508" s="73">
        <f t="shared" si="23"/>
        <v>10</v>
      </c>
      <c r="K508" s="22"/>
    </row>
    <row r="509" spans="1:11" x14ac:dyDescent="0.35">
      <c r="A509" s="71">
        <v>2082</v>
      </c>
      <c r="B509" s="71">
        <f t="shared" si="21"/>
        <v>4104740</v>
      </c>
      <c r="C509" s="71" t="s">
        <v>32</v>
      </c>
      <c r="D509" s="71">
        <v>510</v>
      </c>
      <c r="E509" s="71" t="s">
        <v>2284</v>
      </c>
      <c r="F509" s="71">
        <v>316</v>
      </c>
      <c r="G509" s="71">
        <v>124</v>
      </c>
      <c r="H509" s="72">
        <v>0.39240000000000003</v>
      </c>
      <c r="I509" s="73">
        <f t="shared" si="22"/>
        <v>37</v>
      </c>
      <c r="J509" s="73">
        <f t="shared" si="23"/>
        <v>10</v>
      </c>
      <c r="K509" s="22"/>
    </row>
    <row r="510" spans="1:11" x14ac:dyDescent="0.35">
      <c r="A510" s="71">
        <v>2082</v>
      </c>
      <c r="B510" s="71">
        <f t="shared" si="21"/>
        <v>4104740</v>
      </c>
      <c r="C510" s="71" t="s">
        <v>32</v>
      </c>
      <c r="D510" s="71">
        <v>540</v>
      </c>
      <c r="E510" s="71" t="s">
        <v>2285</v>
      </c>
      <c r="F510" s="74">
        <v>1084</v>
      </c>
      <c r="G510" s="71">
        <v>406</v>
      </c>
      <c r="H510" s="72">
        <v>0.3745</v>
      </c>
      <c r="I510" s="73">
        <f t="shared" si="22"/>
        <v>37</v>
      </c>
      <c r="J510" s="73">
        <f t="shared" si="23"/>
        <v>10</v>
      </c>
      <c r="K510" s="22"/>
    </row>
    <row r="511" spans="1:11" ht="29" x14ac:dyDescent="0.35">
      <c r="A511" s="71">
        <v>2082</v>
      </c>
      <c r="B511" s="71">
        <f t="shared" si="21"/>
        <v>4104740</v>
      </c>
      <c r="C511" s="71" t="s">
        <v>32</v>
      </c>
      <c r="D511" s="71">
        <v>1241</v>
      </c>
      <c r="E511" s="71" t="s">
        <v>2286</v>
      </c>
      <c r="F511" s="71">
        <v>452</v>
      </c>
      <c r="G511" s="71">
        <v>143</v>
      </c>
      <c r="H511" s="72">
        <v>0.31640000000000001</v>
      </c>
      <c r="I511" s="73">
        <f t="shared" si="22"/>
        <v>37</v>
      </c>
      <c r="J511" s="73">
        <f t="shared" si="23"/>
        <v>10</v>
      </c>
      <c r="K511" s="22"/>
    </row>
    <row r="512" spans="1:11" x14ac:dyDescent="0.35">
      <c r="A512" s="71">
        <v>2082</v>
      </c>
      <c r="B512" s="71">
        <f t="shared" si="21"/>
        <v>4104740</v>
      </c>
      <c r="C512" s="71" t="s">
        <v>32</v>
      </c>
      <c r="D512" s="71">
        <v>506</v>
      </c>
      <c r="E512" s="71" t="s">
        <v>2287</v>
      </c>
      <c r="F512" s="71">
        <v>535</v>
      </c>
      <c r="G512" s="71">
        <v>168</v>
      </c>
      <c r="H512" s="72">
        <v>0.314</v>
      </c>
      <c r="I512" s="73">
        <f t="shared" si="22"/>
        <v>37</v>
      </c>
      <c r="J512" s="73">
        <f t="shared" si="23"/>
        <v>10</v>
      </c>
      <c r="K512" s="22"/>
    </row>
    <row r="513" spans="1:11" x14ac:dyDescent="0.35">
      <c r="A513" s="71">
        <v>2082</v>
      </c>
      <c r="B513" s="71">
        <f t="shared" si="21"/>
        <v>4104740</v>
      </c>
      <c r="C513" s="71" t="s">
        <v>32</v>
      </c>
      <c r="D513" s="71">
        <v>1259</v>
      </c>
      <c r="E513" s="71" t="s">
        <v>2288</v>
      </c>
      <c r="F513" s="71">
        <v>300</v>
      </c>
      <c r="G513" s="71">
        <v>94</v>
      </c>
      <c r="H513" s="72">
        <v>0.31330000000000002</v>
      </c>
      <c r="I513" s="73">
        <f t="shared" si="22"/>
        <v>37</v>
      </c>
      <c r="J513" s="73">
        <f t="shared" si="23"/>
        <v>10</v>
      </c>
      <c r="K513" s="22"/>
    </row>
    <row r="514" spans="1:11" x14ac:dyDescent="0.35">
      <c r="A514" s="71">
        <v>2082</v>
      </c>
      <c r="B514" s="71">
        <f t="shared" si="21"/>
        <v>4104740</v>
      </c>
      <c r="C514" s="71" t="s">
        <v>32</v>
      </c>
      <c r="D514" s="71">
        <v>513</v>
      </c>
      <c r="E514" s="71" t="s">
        <v>2289</v>
      </c>
      <c r="F514" s="71">
        <v>567</v>
      </c>
      <c r="G514" s="71">
        <v>165</v>
      </c>
      <c r="H514" s="72">
        <v>0.29099999999999998</v>
      </c>
      <c r="I514" s="73">
        <f t="shared" si="22"/>
        <v>37</v>
      </c>
      <c r="J514" s="73">
        <f t="shared" si="23"/>
        <v>10</v>
      </c>
      <c r="K514" s="22"/>
    </row>
    <row r="515" spans="1:11" x14ac:dyDescent="0.35">
      <c r="A515" s="71">
        <v>2082</v>
      </c>
      <c r="B515" s="71">
        <f t="shared" si="21"/>
        <v>4104740</v>
      </c>
      <c r="C515" s="71" t="s">
        <v>32</v>
      </c>
      <c r="D515" s="71">
        <v>1774</v>
      </c>
      <c r="E515" s="71" t="s">
        <v>2290</v>
      </c>
      <c r="F515" s="71">
        <v>387</v>
      </c>
      <c r="G515" s="71">
        <v>105</v>
      </c>
      <c r="H515" s="72">
        <v>0.27129999999999999</v>
      </c>
      <c r="I515" s="73">
        <f t="shared" si="22"/>
        <v>37</v>
      </c>
      <c r="J515" s="73">
        <f t="shared" si="23"/>
        <v>10</v>
      </c>
      <c r="K515" s="22"/>
    </row>
    <row r="516" spans="1:11" x14ac:dyDescent="0.35">
      <c r="A516" s="71">
        <v>2082</v>
      </c>
      <c r="B516" s="71">
        <f t="shared" si="21"/>
        <v>4104740</v>
      </c>
      <c r="C516" s="71" t="s">
        <v>32</v>
      </c>
      <c r="D516" s="71">
        <v>526</v>
      </c>
      <c r="E516" s="71" t="s">
        <v>2291</v>
      </c>
      <c r="F516" s="71">
        <v>584</v>
      </c>
      <c r="G516" s="71">
        <v>158</v>
      </c>
      <c r="H516" s="72">
        <v>0.27050000000000002</v>
      </c>
      <c r="I516" s="73">
        <f t="shared" si="22"/>
        <v>37</v>
      </c>
      <c r="J516" s="73">
        <f t="shared" si="23"/>
        <v>10</v>
      </c>
      <c r="K516" s="22"/>
    </row>
    <row r="517" spans="1:11" x14ac:dyDescent="0.35">
      <c r="A517" s="71">
        <v>2082</v>
      </c>
      <c r="B517" s="71">
        <f t="shared" si="21"/>
        <v>4104740</v>
      </c>
      <c r="C517" s="71" t="s">
        <v>32</v>
      </c>
      <c r="D517" s="71">
        <v>528</v>
      </c>
      <c r="E517" s="71" t="s">
        <v>2292</v>
      </c>
      <c r="F517" s="71">
        <v>407</v>
      </c>
      <c r="G517" s="71">
        <v>105</v>
      </c>
      <c r="H517" s="72">
        <v>0.25800000000000001</v>
      </c>
      <c r="I517" s="73">
        <f t="shared" si="22"/>
        <v>37</v>
      </c>
      <c r="J517" s="73">
        <f t="shared" si="23"/>
        <v>10</v>
      </c>
      <c r="K517" s="22"/>
    </row>
    <row r="518" spans="1:11" x14ac:dyDescent="0.35">
      <c r="A518" s="71">
        <v>2082</v>
      </c>
      <c r="B518" s="71">
        <f t="shared" si="21"/>
        <v>4104740</v>
      </c>
      <c r="C518" s="71" t="s">
        <v>32</v>
      </c>
      <c r="D518" s="71">
        <v>538</v>
      </c>
      <c r="E518" s="71" t="s">
        <v>2293</v>
      </c>
      <c r="F518" s="74">
        <v>1397</v>
      </c>
      <c r="G518" s="71">
        <v>340</v>
      </c>
      <c r="H518" s="72">
        <v>0.24340000000000001</v>
      </c>
      <c r="I518" s="73">
        <f t="shared" si="22"/>
        <v>37</v>
      </c>
      <c r="J518" s="73">
        <f t="shared" si="23"/>
        <v>10</v>
      </c>
      <c r="K518" s="22"/>
    </row>
    <row r="519" spans="1:11" x14ac:dyDescent="0.35">
      <c r="A519" s="71">
        <v>2082</v>
      </c>
      <c r="B519" s="71">
        <f t="shared" si="21"/>
        <v>4104740</v>
      </c>
      <c r="C519" s="71" t="s">
        <v>32</v>
      </c>
      <c r="D519" s="71">
        <v>539</v>
      </c>
      <c r="E519" s="71" t="s">
        <v>2294</v>
      </c>
      <c r="F519" s="74">
        <v>1517</v>
      </c>
      <c r="G519" s="71">
        <v>343</v>
      </c>
      <c r="H519" s="72">
        <v>0.2261</v>
      </c>
      <c r="I519" s="73">
        <f t="shared" si="22"/>
        <v>37</v>
      </c>
      <c r="J519" s="73">
        <f t="shared" si="23"/>
        <v>10</v>
      </c>
      <c r="K519" s="22"/>
    </row>
    <row r="520" spans="1:11" ht="29" x14ac:dyDescent="0.35">
      <c r="A520" s="71">
        <v>2082</v>
      </c>
      <c r="B520" s="71">
        <f t="shared" ref="B520:B583" si="24">IF(ISNA(VLOOKUP($A520,POVRT,7,FALSE)),0,VLOOKUP($A520,POVRT,7,FALSE))</f>
        <v>4104740</v>
      </c>
      <c r="C520" s="71" t="s">
        <v>32</v>
      </c>
      <c r="D520" s="71">
        <v>5408</v>
      </c>
      <c r="E520" s="71" t="s">
        <v>614</v>
      </c>
      <c r="F520" s="71">
        <v>70</v>
      </c>
      <c r="G520" s="71">
        <v>12</v>
      </c>
      <c r="H520" s="72">
        <v>0.1714</v>
      </c>
      <c r="I520" s="73">
        <f t="shared" ref="I520:I583" si="25">IF(ISNA(VLOOKUP($A520,Quar,3,FALSE)),0,VLOOKUP($A520,Quar,3,FALSE))</f>
        <v>37</v>
      </c>
      <c r="J520" s="73">
        <f t="shared" ref="J520:J583" si="26">IF(ISNA(VLOOKUP($A520,Quar,6,FALSE)),0,VLOOKUP($A520,Quar,6,FALSE))</f>
        <v>10</v>
      </c>
      <c r="K520" s="22"/>
    </row>
    <row r="521" spans="1:11" ht="29" x14ac:dyDescent="0.35">
      <c r="A521" s="71">
        <v>2082</v>
      </c>
      <c r="B521" s="71">
        <f t="shared" si="24"/>
        <v>4104740</v>
      </c>
      <c r="C521" s="71" t="s">
        <v>32</v>
      </c>
      <c r="D521" s="71">
        <v>1240</v>
      </c>
      <c r="E521" s="71" t="s">
        <v>2295</v>
      </c>
      <c r="F521" s="71">
        <v>352</v>
      </c>
      <c r="G521" s="71">
        <v>44</v>
      </c>
      <c r="H521" s="72">
        <v>0.125</v>
      </c>
      <c r="I521" s="73">
        <f t="shared" si="25"/>
        <v>37</v>
      </c>
      <c r="J521" s="73">
        <f t="shared" si="26"/>
        <v>10</v>
      </c>
      <c r="K521" s="22"/>
    </row>
    <row r="522" spans="1:11" x14ac:dyDescent="0.35">
      <c r="A522" s="71">
        <v>2082</v>
      </c>
      <c r="B522" s="71">
        <f t="shared" si="24"/>
        <v>4104740</v>
      </c>
      <c r="C522" s="71" t="s">
        <v>32</v>
      </c>
      <c r="D522" s="71">
        <v>507</v>
      </c>
      <c r="E522" s="71" t="s">
        <v>2296</v>
      </c>
      <c r="F522" s="71">
        <v>223</v>
      </c>
      <c r="G522" s="71">
        <v>0</v>
      </c>
      <c r="H522" s="72">
        <v>0</v>
      </c>
      <c r="I522" s="73">
        <f t="shared" si="25"/>
        <v>37</v>
      </c>
      <c r="J522" s="73">
        <f t="shared" si="26"/>
        <v>10</v>
      </c>
      <c r="K522" s="22"/>
    </row>
    <row r="523" spans="1:11" x14ac:dyDescent="0.35">
      <c r="A523" s="71">
        <v>2082</v>
      </c>
      <c r="B523" s="71">
        <f t="shared" si="24"/>
        <v>4104740</v>
      </c>
      <c r="C523" s="71" t="s">
        <v>32</v>
      </c>
      <c r="D523" s="71">
        <v>3233</v>
      </c>
      <c r="E523" s="71" t="s">
        <v>634</v>
      </c>
      <c r="F523" s="71">
        <v>248</v>
      </c>
      <c r="G523" s="71">
        <v>0</v>
      </c>
      <c r="H523" s="72">
        <v>0</v>
      </c>
      <c r="I523" s="73">
        <f t="shared" si="25"/>
        <v>37</v>
      </c>
      <c r="J523" s="73">
        <f t="shared" si="26"/>
        <v>10</v>
      </c>
      <c r="K523" s="22"/>
    </row>
    <row r="524" spans="1:11" x14ac:dyDescent="0.35">
      <c r="A524" s="71">
        <v>2082</v>
      </c>
      <c r="B524" s="71">
        <f t="shared" si="24"/>
        <v>4104740</v>
      </c>
      <c r="C524" s="71" t="s">
        <v>32</v>
      </c>
      <c r="D524" s="71">
        <v>4041</v>
      </c>
      <c r="E524" s="71" t="s">
        <v>630</v>
      </c>
      <c r="F524" s="71">
        <v>110</v>
      </c>
      <c r="G524" s="71">
        <v>0</v>
      </c>
      <c r="H524" s="72">
        <v>0</v>
      </c>
      <c r="I524" s="73">
        <f t="shared" si="25"/>
        <v>37</v>
      </c>
      <c r="J524" s="73">
        <f t="shared" si="26"/>
        <v>10</v>
      </c>
      <c r="K524" s="22"/>
    </row>
    <row r="525" spans="1:11" x14ac:dyDescent="0.35">
      <c r="A525" s="71">
        <v>2082</v>
      </c>
      <c r="B525" s="71">
        <f t="shared" si="24"/>
        <v>4104740</v>
      </c>
      <c r="C525" s="71" t="s">
        <v>32</v>
      </c>
      <c r="D525" s="71">
        <v>1861</v>
      </c>
      <c r="E525" s="71" t="s">
        <v>644</v>
      </c>
      <c r="F525" s="71">
        <v>39</v>
      </c>
      <c r="G525" s="71">
        <v>0</v>
      </c>
      <c r="H525" s="72">
        <v>0</v>
      </c>
      <c r="I525" s="73">
        <f t="shared" si="25"/>
        <v>37</v>
      </c>
      <c r="J525" s="73">
        <f t="shared" si="26"/>
        <v>10</v>
      </c>
      <c r="K525" s="22"/>
    </row>
    <row r="526" spans="1:11" x14ac:dyDescent="0.35">
      <c r="A526" s="71">
        <v>2083</v>
      </c>
      <c r="B526" s="71">
        <f t="shared" si="24"/>
        <v>4111670</v>
      </c>
      <c r="C526" s="71" t="s">
        <v>40</v>
      </c>
      <c r="D526" s="71">
        <v>550</v>
      </c>
      <c r="E526" s="71" t="s">
        <v>2297</v>
      </c>
      <c r="F526" s="71">
        <v>323</v>
      </c>
      <c r="G526" s="71">
        <v>243</v>
      </c>
      <c r="H526" s="72">
        <v>0.75229999999999997</v>
      </c>
      <c r="I526" s="73">
        <f t="shared" si="25"/>
        <v>21</v>
      </c>
      <c r="J526" s="73">
        <f t="shared" si="26"/>
        <v>6</v>
      </c>
      <c r="K526" s="22" t="s">
        <v>1889</v>
      </c>
    </row>
    <row r="527" spans="1:11" x14ac:dyDescent="0.35">
      <c r="A527" s="71">
        <v>2083</v>
      </c>
      <c r="B527" s="71">
        <f t="shared" si="24"/>
        <v>4111670</v>
      </c>
      <c r="C527" s="71" t="s">
        <v>40</v>
      </c>
      <c r="D527" s="71">
        <v>548</v>
      </c>
      <c r="E527" s="71" t="s">
        <v>2298</v>
      </c>
      <c r="F527" s="71">
        <v>402</v>
      </c>
      <c r="G527" s="71">
        <v>290</v>
      </c>
      <c r="H527" s="72">
        <v>0.72140000000000004</v>
      </c>
      <c r="I527" s="73">
        <f t="shared" si="25"/>
        <v>21</v>
      </c>
      <c r="J527" s="73">
        <f t="shared" si="26"/>
        <v>6</v>
      </c>
      <c r="K527" s="22" t="s">
        <v>1889</v>
      </c>
    </row>
    <row r="528" spans="1:11" x14ac:dyDescent="0.35">
      <c r="A528" s="71">
        <v>2083</v>
      </c>
      <c r="B528" s="71">
        <f t="shared" si="24"/>
        <v>4111670</v>
      </c>
      <c r="C528" s="71" t="s">
        <v>40</v>
      </c>
      <c r="D528" s="71">
        <v>5059</v>
      </c>
      <c r="E528" s="71" t="s">
        <v>2299</v>
      </c>
      <c r="F528" s="71">
        <v>457</v>
      </c>
      <c r="G528" s="71">
        <v>316</v>
      </c>
      <c r="H528" s="72">
        <v>0.6915</v>
      </c>
      <c r="I528" s="73">
        <f t="shared" si="25"/>
        <v>21</v>
      </c>
      <c r="J528" s="73">
        <f t="shared" si="26"/>
        <v>6</v>
      </c>
      <c r="K528" s="22" t="s">
        <v>1889</v>
      </c>
    </row>
    <row r="529" spans="1:11" x14ac:dyDescent="0.35">
      <c r="A529" s="71">
        <v>2083</v>
      </c>
      <c r="B529" s="71">
        <f t="shared" si="24"/>
        <v>4111670</v>
      </c>
      <c r="C529" s="71" t="s">
        <v>40</v>
      </c>
      <c r="D529" s="71">
        <v>549</v>
      </c>
      <c r="E529" s="71" t="s">
        <v>2300</v>
      </c>
      <c r="F529" s="71">
        <v>675</v>
      </c>
      <c r="G529" s="71">
        <v>463</v>
      </c>
      <c r="H529" s="72">
        <v>0.68589999999999995</v>
      </c>
      <c r="I529" s="73">
        <f t="shared" si="25"/>
        <v>21</v>
      </c>
      <c r="J529" s="73">
        <f t="shared" si="26"/>
        <v>6</v>
      </c>
      <c r="K529" s="22" t="s">
        <v>1889</v>
      </c>
    </row>
    <row r="530" spans="1:11" x14ac:dyDescent="0.35">
      <c r="A530" s="71">
        <v>2083</v>
      </c>
      <c r="B530" s="71">
        <f t="shared" si="24"/>
        <v>4111670</v>
      </c>
      <c r="C530" s="71" t="s">
        <v>40</v>
      </c>
      <c r="D530" s="71">
        <v>1354</v>
      </c>
      <c r="E530" s="71" t="s">
        <v>2301</v>
      </c>
      <c r="F530" s="71">
        <v>74</v>
      </c>
      <c r="G530" s="71">
        <v>50</v>
      </c>
      <c r="H530" s="72">
        <v>0.67569999999999997</v>
      </c>
      <c r="I530" s="73">
        <f t="shared" si="25"/>
        <v>21</v>
      </c>
      <c r="J530" s="73">
        <f t="shared" si="26"/>
        <v>6</v>
      </c>
      <c r="K530" s="22" t="s">
        <v>1889</v>
      </c>
    </row>
    <row r="531" spans="1:11" x14ac:dyDescent="0.35">
      <c r="A531" s="71">
        <v>2083</v>
      </c>
      <c r="B531" s="71">
        <f t="shared" si="24"/>
        <v>4111670</v>
      </c>
      <c r="C531" s="71" t="s">
        <v>40</v>
      </c>
      <c r="D531" s="71">
        <v>544</v>
      </c>
      <c r="E531" s="71" t="s">
        <v>2302</v>
      </c>
      <c r="F531" s="71">
        <v>386</v>
      </c>
      <c r="G531" s="71">
        <v>258</v>
      </c>
      <c r="H531" s="72">
        <v>0.66839999999999999</v>
      </c>
      <c r="I531" s="73">
        <f t="shared" si="25"/>
        <v>21</v>
      </c>
      <c r="J531" s="73">
        <f t="shared" si="26"/>
        <v>6</v>
      </c>
      <c r="K531" s="22" t="s">
        <v>1889</v>
      </c>
    </row>
    <row r="532" spans="1:11" x14ac:dyDescent="0.35">
      <c r="A532" s="71">
        <v>2083</v>
      </c>
      <c r="B532" s="71">
        <f t="shared" si="24"/>
        <v>4111670</v>
      </c>
      <c r="C532" s="71" t="s">
        <v>40</v>
      </c>
      <c r="D532" s="71">
        <v>1352</v>
      </c>
      <c r="E532" s="71" t="s">
        <v>2303</v>
      </c>
      <c r="F532" s="71">
        <v>490</v>
      </c>
      <c r="G532" s="71">
        <v>327</v>
      </c>
      <c r="H532" s="72">
        <v>0.6673</v>
      </c>
      <c r="I532" s="73">
        <f t="shared" si="25"/>
        <v>21</v>
      </c>
      <c r="J532" s="73">
        <f t="shared" si="26"/>
        <v>6</v>
      </c>
      <c r="K532" s="22"/>
    </row>
    <row r="533" spans="1:11" x14ac:dyDescent="0.35">
      <c r="A533" s="71">
        <v>2083</v>
      </c>
      <c r="B533" s="71">
        <f t="shared" si="24"/>
        <v>4111670</v>
      </c>
      <c r="C533" s="71" t="s">
        <v>40</v>
      </c>
      <c r="D533" s="71">
        <v>546</v>
      </c>
      <c r="E533" s="71" t="s">
        <v>2304</v>
      </c>
      <c r="F533" s="71">
        <v>365</v>
      </c>
      <c r="G533" s="71">
        <v>230</v>
      </c>
      <c r="H533" s="72">
        <v>0.63009999999999999</v>
      </c>
      <c r="I533" s="73">
        <f t="shared" si="25"/>
        <v>21</v>
      </c>
      <c r="J533" s="73">
        <f t="shared" si="26"/>
        <v>6</v>
      </c>
      <c r="K533" s="22"/>
    </row>
    <row r="534" spans="1:11" x14ac:dyDescent="0.35">
      <c r="A534" s="71">
        <v>2083</v>
      </c>
      <c r="B534" s="71">
        <f t="shared" si="24"/>
        <v>4111670</v>
      </c>
      <c r="C534" s="71" t="s">
        <v>40</v>
      </c>
      <c r="D534" s="71">
        <v>545</v>
      </c>
      <c r="E534" s="71" t="s">
        <v>2305</v>
      </c>
      <c r="F534" s="71">
        <v>369</v>
      </c>
      <c r="G534" s="71">
        <v>232</v>
      </c>
      <c r="H534" s="72">
        <v>0.62870000000000004</v>
      </c>
      <c r="I534" s="73">
        <f t="shared" si="25"/>
        <v>21</v>
      </c>
      <c r="J534" s="73">
        <f t="shared" si="26"/>
        <v>6</v>
      </c>
      <c r="K534" s="22"/>
    </row>
    <row r="535" spans="1:11" x14ac:dyDescent="0.35">
      <c r="A535" s="71">
        <v>2083</v>
      </c>
      <c r="B535" s="71">
        <f t="shared" si="24"/>
        <v>4111670</v>
      </c>
      <c r="C535" s="71" t="s">
        <v>40</v>
      </c>
      <c r="D535" s="71">
        <v>554</v>
      </c>
      <c r="E535" s="71" t="s">
        <v>2306</v>
      </c>
      <c r="F535" s="71">
        <v>497</v>
      </c>
      <c r="G535" s="71">
        <v>299</v>
      </c>
      <c r="H535" s="72">
        <v>0.60160000000000002</v>
      </c>
      <c r="I535" s="73">
        <f t="shared" si="25"/>
        <v>21</v>
      </c>
      <c r="J535" s="73">
        <f t="shared" si="26"/>
        <v>6</v>
      </c>
      <c r="K535" s="22"/>
    </row>
    <row r="536" spans="1:11" x14ac:dyDescent="0.35">
      <c r="A536" s="71">
        <v>2083</v>
      </c>
      <c r="B536" s="71">
        <f t="shared" si="24"/>
        <v>4111670</v>
      </c>
      <c r="C536" s="71" t="s">
        <v>40</v>
      </c>
      <c r="D536" s="71">
        <v>1353</v>
      </c>
      <c r="E536" s="71" t="s">
        <v>2307</v>
      </c>
      <c r="F536" s="71">
        <v>596</v>
      </c>
      <c r="G536" s="71">
        <v>349</v>
      </c>
      <c r="H536" s="72">
        <v>0.58560000000000001</v>
      </c>
      <c r="I536" s="73">
        <f t="shared" si="25"/>
        <v>21</v>
      </c>
      <c r="J536" s="73">
        <f t="shared" si="26"/>
        <v>6</v>
      </c>
      <c r="K536" s="22"/>
    </row>
    <row r="537" spans="1:11" x14ac:dyDescent="0.35">
      <c r="A537" s="71">
        <v>2083</v>
      </c>
      <c r="B537" s="71">
        <f t="shared" si="24"/>
        <v>4111670</v>
      </c>
      <c r="C537" s="71" t="s">
        <v>40</v>
      </c>
      <c r="D537" s="71">
        <v>560</v>
      </c>
      <c r="E537" s="71" t="s">
        <v>2308</v>
      </c>
      <c r="F537" s="74">
        <v>1355</v>
      </c>
      <c r="G537" s="71">
        <v>714</v>
      </c>
      <c r="H537" s="72">
        <v>0.52690000000000003</v>
      </c>
      <c r="I537" s="73">
        <f t="shared" si="25"/>
        <v>21</v>
      </c>
      <c r="J537" s="73">
        <f t="shared" si="26"/>
        <v>6</v>
      </c>
      <c r="K537" s="22"/>
    </row>
    <row r="538" spans="1:11" x14ac:dyDescent="0.35">
      <c r="A538" s="71">
        <v>2083</v>
      </c>
      <c r="B538" s="71">
        <f t="shared" si="24"/>
        <v>4111670</v>
      </c>
      <c r="C538" s="71" t="s">
        <v>40</v>
      </c>
      <c r="D538" s="71">
        <v>542</v>
      </c>
      <c r="E538" s="71" t="s">
        <v>2309</v>
      </c>
      <c r="F538" s="71">
        <v>506</v>
      </c>
      <c r="G538" s="71">
        <v>264</v>
      </c>
      <c r="H538" s="72">
        <v>0.52170000000000005</v>
      </c>
      <c r="I538" s="73">
        <f t="shared" si="25"/>
        <v>21</v>
      </c>
      <c r="J538" s="73">
        <f t="shared" si="26"/>
        <v>6</v>
      </c>
      <c r="K538" s="22"/>
    </row>
    <row r="539" spans="1:11" x14ac:dyDescent="0.35">
      <c r="A539" s="71">
        <v>2083</v>
      </c>
      <c r="B539" s="71">
        <f t="shared" si="24"/>
        <v>4111670</v>
      </c>
      <c r="C539" s="71" t="s">
        <v>40</v>
      </c>
      <c r="D539" s="71">
        <v>553</v>
      </c>
      <c r="E539" s="71" t="s">
        <v>2310</v>
      </c>
      <c r="F539" s="71">
        <v>400</v>
      </c>
      <c r="G539" s="71">
        <v>166</v>
      </c>
      <c r="H539" s="72">
        <v>0.41499999999999998</v>
      </c>
      <c r="I539" s="73">
        <f t="shared" si="25"/>
        <v>21</v>
      </c>
      <c r="J539" s="73">
        <f t="shared" si="26"/>
        <v>6</v>
      </c>
      <c r="K539" s="22"/>
    </row>
    <row r="540" spans="1:11" x14ac:dyDescent="0.35">
      <c r="A540" s="71">
        <v>2083</v>
      </c>
      <c r="B540" s="71">
        <f t="shared" si="24"/>
        <v>4111670</v>
      </c>
      <c r="C540" s="71" t="s">
        <v>40</v>
      </c>
      <c r="D540" s="71">
        <v>559</v>
      </c>
      <c r="E540" s="71" t="s">
        <v>2311</v>
      </c>
      <c r="F540" s="71">
        <v>391</v>
      </c>
      <c r="G540" s="71">
        <v>157</v>
      </c>
      <c r="H540" s="72">
        <v>0.40150000000000002</v>
      </c>
      <c r="I540" s="73">
        <f t="shared" si="25"/>
        <v>21</v>
      </c>
      <c r="J540" s="73">
        <f t="shared" si="26"/>
        <v>6</v>
      </c>
      <c r="K540" s="22"/>
    </row>
    <row r="541" spans="1:11" x14ac:dyDescent="0.35">
      <c r="A541" s="71">
        <v>2083</v>
      </c>
      <c r="B541" s="71">
        <f t="shared" si="24"/>
        <v>4111670</v>
      </c>
      <c r="C541" s="71" t="s">
        <v>40</v>
      </c>
      <c r="D541" s="71">
        <v>4440</v>
      </c>
      <c r="E541" s="71" t="s">
        <v>1457</v>
      </c>
      <c r="F541" s="71">
        <v>217</v>
      </c>
      <c r="G541" s="71">
        <v>76</v>
      </c>
      <c r="H541" s="72">
        <v>0.35020000000000001</v>
      </c>
      <c r="I541" s="73">
        <f t="shared" si="25"/>
        <v>21</v>
      </c>
      <c r="J541" s="73">
        <f t="shared" si="26"/>
        <v>6</v>
      </c>
      <c r="K541" s="22"/>
    </row>
    <row r="542" spans="1:11" x14ac:dyDescent="0.35">
      <c r="A542" s="71">
        <v>2083</v>
      </c>
      <c r="B542" s="71">
        <f t="shared" si="24"/>
        <v>4111670</v>
      </c>
      <c r="C542" s="71" t="s">
        <v>40</v>
      </c>
      <c r="D542" s="71">
        <v>556</v>
      </c>
      <c r="E542" s="71" t="s">
        <v>2312</v>
      </c>
      <c r="F542" s="71">
        <v>451</v>
      </c>
      <c r="G542" s="71">
        <v>154</v>
      </c>
      <c r="H542" s="72">
        <v>0.34150000000000003</v>
      </c>
      <c r="I542" s="73">
        <f t="shared" si="25"/>
        <v>21</v>
      </c>
      <c r="J542" s="73">
        <f t="shared" si="26"/>
        <v>6</v>
      </c>
      <c r="K542" s="22"/>
    </row>
    <row r="543" spans="1:11" x14ac:dyDescent="0.35">
      <c r="A543" s="71">
        <v>2083</v>
      </c>
      <c r="B543" s="71">
        <f t="shared" si="24"/>
        <v>4111670</v>
      </c>
      <c r="C543" s="71" t="s">
        <v>40</v>
      </c>
      <c r="D543" s="71">
        <v>558</v>
      </c>
      <c r="E543" s="71" t="s">
        <v>2313</v>
      </c>
      <c r="F543" s="71">
        <v>158</v>
      </c>
      <c r="G543" s="71">
        <v>51</v>
      </c>
      <c r="H543" s="72">
        <v>0.32279999999999998</v>
      </c>
      <c r="I543" s="73">
        <f t="shared" si="25"/>
        <v>21</v>
      </c>
      <c r="J543" s="73">
        <f t="shared" si="26"/>
        <v>6</v>
      </c>
      <c r="K543" s="22"/>
    </row>
    <row r="544" spans="1:11" x14ac:dyDescent="0.35">
      <c r="A544" s="71">
        <v>2083</v>
      </c>
      <c r="B544" s="71">
        <f t="shared" si="24"/>
        <v>4111670</v>
      </c>
      <c r="C544" s="71" t="s">
        <v>40</v>
      </c>
      <c r="D544" s="71">
        <v>557</v>
      </c>
      <c r="E544" s="71" t="s">
        <v>2314</v>
      </c>
      <c r="F544" s="71">
        <v>565</v>
      </c>
      <c r="G544" s="71">
        <v>182</v>
      </c>
      <c r="H544" s="72">
        <v>0.3221</v>
      </c>
      <c r="I544" s="73">
        <f t="shared" si="25"/>
        <v>21</v>
      </c>
      <c r="J544" s="73">
        <f t="shared" si="26"/>
        <v>6</v>
      </c>
      <c r="K544" s="22"/>
    </row>
    <row r="545" spans="1:11" x14ac:dyDescent="0.35">
      <c r="A545" s="71">
        <v>2083</v>
      </c>
      <c r="B545" s="71">
        <f t="shared" si="24"/>
        <v>4111670</v>
      </c>
      <c r="C545" s="71" t="s">
        <v>40</v>
      </c>
      <c r="D545" s="71">
        <v>561</v>
      </c>
      <c r="E545" s="71" t="s">
        <v>2315</v>
      </c>
      <c r="F545" s="74">
        <v>1230</v>
      </c>
      <c r="G545" s="71">
        <v>368</v>
      </c>
      <c r="H545" s="72">
        <v>0.29920000000000002</v>
      </c>
      <c r="I545" s="73">
        <f t="shared" si="25"/>
        <v>21</v>
      </c>
      <c r="J545" s="73">
        <f t="shared" si="26"/>
        <v>6</v>
      </c>
      <c r="K545" s="22"/>
    </row>
    <row r="546" spans="1:11" x14ac:dyDescent="0.35">
      <c r="A546" s="71">
        <v>2083</v>
      </c>
      <c r="B546" s="71">
        <f t="shared" si="24"/>
        <v>4111670</v>
      </c>
      <c r="C546" s="71" t="s">
        <v>40</v>
      </c>
      <c r="D546" s="71">
        <v>4058</v>
      </c>
      <c r="E546" s="71" t="s">
        <v>1476</v>
      </c>
      <c r="F546" s="71">
        <v>155</v>
      </c>
      <c r="G546" s="71">
        <v>31</v>
      </c>
      <c r="H546" s="72">
        <v>0.2</v>
      </c>
      <c r="I546" s="73">
        <f t="shared" si="25"/>
        <v>21</v>
      </c>
      <c r="J546" s="73">
        <f t="shared" si="26"/>
        <v>6</v>
      </c>
      <c r="K546" s="22"/>
    </row>
    <row r="547" spans="1:11" x14ac:dyDescent="0.35">
      <c r="A547" s="71">
        <v>2084</v>
      </c>
      <c r="B547" s="71">
        <f t="shared" si="24"/>
        <v>4104950</v>
      </c>
      <c r="C547" s="71" t="s">
        <v>125</v>
      </c>
      <c r="D547" s="71">
        <v>564</v>
      </c>
      <c r="E547" s="71" t="s">
        <v>2316</v>
      </c>
      <c r="F547" s="71">
        <v>334</v>
      </c>
      <c r="G547" s="71">
        <v>140</v>
      </c>
      <c r="H547" s="72">
        <v>0.41920000000000002</v>
      </c>
      <c r="I547" s="73">
        <f t="shared" si="25"/>
        <v>5</v>
      </c>
      <c r="J547" s="73">
        <f t="shared" si="26"/>
        <v>2</v>
      </c>
      <c r="K547" s="22" t="s">
        <v>1889</v>
      </c>
    </row>
    <row r="548" spans="1:11" x14ac:dyDescent="0.35">
      <c r="A548" s="71">
        <v>2084</v>
      </c>
      <c r="B548" s="71">
        <f t="shared" si="24"/>
        <v>4104950</v>
      </c>
      <c r="C548" s="71" t="s">
        <v>125</v>
      </c>
      <c r="D548" s="71">
        <v>566</v>
      </c>
      <c r="E548" s="71" t="s">
        <v>2317</v>
      </c>
      <c r="F548" s="71">
        <v>342</v>
      </c>
      <c r="G548" s="71">
        <v>135</v>
      </c>
      <c r="H548" s="72">
        <v>0.3947</v>
      </c>
      <c r="I548" s="73">
        <f t="shared" si="25"/>
        <v>5</v>
      </c>
      <c r="J548" s="73">
        <f t="shared" si="26"/>
        <v>2</v>
      </c>
      <c r="K548" s="22" t="s">
        <v>1889</v>
      </c>
    </row>
    <row r="549" spans="1:11" x14ac:dyDescent="0.35">
      <c r="A549" s="71">
        <v>2084</v>
      </c>
      <c r="B549" s="71">
        <f t="shared" si="24"/>
        <v>4104950</v>
      </c>
      <c r="C549" s="71" t="s">
        <v>125</v>
      </c>
      <c r="D549" s="71">
        <v>563</v>
      </c>
      <c r="E549" s="71" t="s">
        <v>2318</v>
      </c>
      <c r="F549" s="71">
        <v>269</v>
      </c>
      <c r="G549" s="71">
        <v>96</v>
      </c>
      <c r="H549" s="72">
        <v>0.3569</v>
      </c>
      <c r="I549" s="73">
        <f t="shared" si="25"/>
        <v>5</v>
      </c>
      <c r="J549" s="73">
        <f t="shared" si="26"/>
        <v>2</v>
      </c>
      <c r="K549" s="22"/>
    </row>
    <row r="550" spans="1:11" ht="29" x14ac:dyDescent="0.35">
      <c r="A550" s="71">
        <v>2084</v>
      </c>
      <c r="B550" s="71">
        <f t="shared" si="24"/>
        <v>4104950</v>
      </c>
      <c r="C550" s="71" t="s">
        <v>125</v>
      </c>
      <c r="D550" s="71">
        <v>4045</v>
      </c>
      <c r="E550" s="71" t="s">
        <v>2319</v>
      </c>
      <c r="F550" s="71">
        <v>69</v>
      </c>
      <c r="G550" s="71">
        <v>22</v>
      </c>
      <c r="H550" s="72">
        <v>0.31879999999999997</v>
      </c>
      <c r="I550" s="73">
        <f t="shared" si="25"/>
        <v>5</v>
      </c>
      <c r="J550" s="73">
        <f t="shared" si="26"/>
        <v>2</v>
      </c>
      <c r="K550" s="22"/>
    </row>
    <row r="551" spans="1:11" x14ac:dyDescent="0.35">
      <c r="A551" s="71">
        <v>2084</v>
      </c>
      <c r="B551" s="71">
        <f t="shared" si="24"/>
        <v>4104950</v>
      </c>
      <c r="C551" s="71" t="s">
        <v>125</v>
      </c>
      <c r="D551" s="71">
        <v>567</v>
      </c>
      <c r="E551" s="71" t="s">
        <v>2320</v>
      </c>
      <c r="F551" s="71">
        <v>397</v>
      </c>
      <c r="G551" s="71">
        <v>126</v>
      </c>
      <c r="H551" s="72">
        <v>0.31740000000000002</v>
      </c>
      <c r="I551" s="73">
        <f t="shared" si="25"/>
        <v>5</v>
      </c>
      <c r="J551" s="73">
        <f t="shared" si="26"/>
        <v>2</v>
      </c>
      <c r="K551" s="22"/>
    </row>
    <row r="552" spans="1:11" x14ac:dyDescent="0.35">
      <c r="A552" s="71">
        <v>2085</v>
      </c>
      <c r="B552" s="71">
        <f t="shared" si="24"/>
        <v>4107710</v>
      </c>
      <c r="C552" s="71" t="s">
        <v>231</v>
      </c>
      <c r="D552" s="71">
        <v>568</v>
      </c>
      <c r="E552" s="71" t="s">
        <v>2321</v>
      </c>
      <c r="F552" s="71">
        <v>68</v>
      </c>
      <c r="G552" s="71">
        <v>68</v>
      </c>
      <c r="H552" s="72">
        <v>1</v>
      </c>
      <c r="I552" s="73">
        <f t="shared" si="25"/>
        <v>2</v>
      </c>
      <c r="J552" s="73">
        <f t="shared" si="26"/>
        <v>1</v>
      </c>
      <c r="K552" s="22" t="s">
        <v>1889</v>
      </c>
    </row>
    <row r="553" spans="1:11" x14ac:dyDescent="0.35">
      <c r="A553" s="71">
        <v>2085</v>
      </c>
      <c r="B553" s="71">
        <f t="shared" si="24"/>
        <v>4107710</v>
      </c>
      <c r="C553" s="71" t="s">
        <v>231</v>
      </c>
      <c r="D553" s="71">
        <v>569</v>
      </c>
      <c r="E553" s="71" t="s">
        <v>2322</v>
      </c>
      <c r="F553" s="71">
        <v>63</v>
      </c>
      <c r="G553" s="71">
        <v>45</v>
      </c>
      <c r="H553" s="72">
        <v>0.71430000000000005</v>
      </c>
      <c r="I553" s="73">
        <f t="shared" si="25"/>
        <v>2</v>
      </c>
      <c r="J553" s="73">
        <f t="shared" si="26"/>
        <v>1</v>
      </c>
      <c r="K553" s="22"/>
    </row>
    <row r="554" spans="1:11" x14ac:dyDescent="0.35">
      <c r="A554" s="71">
        <v>2086</v>
      </c>
      <c r="B554" s="71">
        <f t="shared" si="24"/>
        <v>4103690</v>
      </c>
      <c r="C554" s="71" t="s">
        <v>138</v>
      </c>
      <c r="D554" s="71">
        <v>570</v>
      </c>
      <c r="E554" s="71" t="s">
        <v>2323</v>
      </c>
      <c r="F554" s="71">
        <v>504</v>
      </c>
      <c r="G554" s="71">
        <v>278</v>
      </c>
      <c r="H554" s="72">
        <v>0.55159999999999998</v>
      </c>
      <c r="I554" s="73">
        <f t="shared" si="25"/>
        <v>3</v>
      </c>
      <c r="J554" s="73">
        <f t="shared" si="26"/>
        <v>1</v>
      </c>
      <c r="K554" s="22" t="s">
        <v>1889</v>
      </c>
    </row>
    <row r="555" spans="1:11" x14ac:dyDescent="0.35">
      <c r="A555" s="71">
        <v>2086</v>
      </c>
      <c r="B555" s="71">
        <f t="shared" si="24"/>
        <v>4103690</v>
      </c>
      <c r="C555" s="71" t="s">
        <v>138</v>
      </c>
      <c r="D555" s="71">
        <v>571</v>
      </c>
      <c r="E555" s="71" t="s">
        <v>2324</v>
      </c>
      <c r="F555" s="71">
        <v>279</v>
      </c>
      <c r="G555" s="71">
        <v>151</v>
      </c>
      <c r="H555" s="72">
        <v>0.54120000000000001</v>
      </c>
      <c r="I555" s="73">
        <f t="shared" si="25"/>
        <v>3</v>
      </c>
      <c r="J555" s="73">
        <f t="shared" si="26"/>
        <v>1</v>
      </c>
      <c r="K555" s="22"/>
    </row>
    <row r="556" spans="1:11" x14ac:dyDescent="0.35">
      <c r="A556" s="71">
        <v>2086</v>
      </c>
      <c r="B556" s="71">
        <f t="shared" si="24"/>
        <v>4103690</v>
      </c>
      <c r="C556" s="71" t="s">
        <v>138</v>
      </c>
      <c r="D556" s="71">
        <v>572</v>
      </c>
      <c r="E556" s="71" t="s">
        <v>2325</v>
      </c>
      <c r="F556" s="71">
        <v>358</v>
      </c>
      <c r="G556" s="71">
        <v>0</v>
      </c>
      <c r="H556" s="72">
        <v>0</v>
      </c>
      <c r="I556" s="73">
        <f t="shared" si="25"/>
        <v>3</v>
      </c>
      <c r="J556" s="73">
        <f t="shared" si="26"/>
        <v>1</v>
      </c>
      <c r="K556" s="22"/>
    </row>
    <row r="557" spans="1:11" x14ac:dyDescent="0.35">
      <c r="A557" s="71">
        <v>2087</v>
      </c>
      <c r="B557" s="71">
        <f t="shared" si="24"/>
        <v>4111580</v>
      </c>
      <c r="C557" s="71" t="s">
        <v>97</v>
      </c>
      <c r="D557" s="71">
        <v>574</v>
      </c>
      <c r="E557" s="71" t="s">
        <v>1441</v>
      </c>
      <c r="F557" s="71">
        <v>60</v>
      </c>
      <c r="G557" s="71">
        <v>51</v>
      </c>
      <c r="H557" s="72">
        <v>0.85</v>
      </c>
      <c r="I557" s="73">
        <f t="shared" si="25"/>
        <v>9</v>
      </c>
      <c r="J557" s="73">
        <f t="shared" si="26"/>
        <v>3</v>
      </c>
      <c r="K557" s="22" t="s">
        <v>1889</v>
      </c>
    </row>
    <row r="558" spans="1:11" x14ac:dyDescent="0.35">
      <c r="A558" s="71">
        <v>2087</v>
      </c>
      <c r="B558" s="71">
        <f t="shared" si="24"/>
        <v>4111580</v>
      </c>
      <c r="C558" s="71" t="s">
        <v>97</v>
      </c>
      <c r="D558" s="71">
        <v>578</v>
      </c>
      <c r="E558" s="71" t="s">
        <v>1443</v>
      </c>
      <c r="F558" s="71">
        <v>76</v>
      </c>
      <c r="G558" s="71">
        <v>59</v>
      </c>
      <c r="H558" s="72">
        <v>0.77629999999999999</v>
      </c>
      <c r="I558" s="73">
        <f t="shared" si="25"/>
        <v>9</v>
      </c>
      <c r="J558" s="73">
        <f t="shared" si="26"/>
        <v>3</v>
      </c>
      <c r="K558" s="22" t="s">
        <v>1889</v>
      </c>
    </row>
    <row r="559" spans="1:11" x14ac:dyDescent="0.35">
      <c r="A559" s="71">
        <v>2087</v>
      </c>
      <c r="B559" s="71">
        <f t="shared" si="24"/>
        <v>4111580</v>
      </c>
      <c r="C559" s="71" t="s">
        <v>97</v>
      </c>
      <c r="D559" s="71">
        <v>573</v>
      </c>
      <c r="E559" s="71" t="s">
        <v>2326</v>
      </c>
      <c r="F559" s="71">
        <v>396</v>
      </c>
      <c r="G559" s="71">
        <v>298</v>
      </c>
      <c r="H559" s="72">
        <v>0.75249999999999995</v>
      </c>
      <c r="I559" s="73">
        <f t="shared" si="25"/>
        <v>9</v>
      </c>
      <c r="J559" s="73">
        <f t="shared" si="26"/>
        <v>3</v>
      </c>
      <c r="K559" s="22" t="s">
        <v>1889</v>
      </c>
    </row>
    <row r="560" spans="1:11" x14ac:dyDescent="0.35">
      <c r="A560" s="71">
        <v>2087</v>
      </c>
      <c r="B560" s="71">
        <f t="shared" si="24"/>
        <v>4111580</v>
      </c>
      <c r="C560" s="71" t="s">
        <v>97</v>
      </c>
      <c r="D560" s="71">
        <v>576</v>
      </c>
      <c r="E560" s="71" t="s">
        <v>2327</v>
      </c>
      <c r="F560" s="71">
        <v>385</v>
      </c>
      <c r="G560" s="71">
        <v>289</v>
      </c>
      <c r="H560" s="72">
        <v>0.75060000000000004</v>
      </c>
      <c r="I560" s="73">
        <f t="shared" si="25"/>
        <v>9</v>
      </c>
      <c r="J560" s="73">
        <f t="shared" si="26"/>
        <v>3</v>
      </c>
      <c r="K560" s="22"/>
    </row>
    <row r="561" spans="1:11" x14ac:dyDescent="0.35">
      <c r="A561" s="71">
        <v>2087</v>
      </c>
      <c r="B561" s="71">
        <f t="shared" si="24"/>
        <v>4111580</v>
      </c>
      <c r="C561" s="71" t="s">
        <v>97</v>
      </c>
      <c r="D561" s="71">
        <v>1791</v>
      </c>
      <c r="E561" s="71" t="s">
        <v>1436</v>
      </c>
      <c r="F561" s="71">
        <v>70</v>
      </c>
      <c r="G561" s="71">
        <v>52</v>
      </c>
      <c r="H561" s="72">
        <v>0.7429</v>
      </c>
      <c r="I561" s="73">
        <f t="shared" si="25"/>
        <v>9</v>
      </c>
      <c r="J561" s="73">
        <f t="shared" si="26"/>
        <v>3</v>
      </c>
      <c r="K561" s="22"/>
    </row>
    <row r="562" spans="1:11" x14ac:dyDescent="0.35">
      <c r="A562" s="71">
        <v>2087</v>
      </c>
      <c r="B562" s="71">
        <f t="shared" si="24"/>
        <v>4111580</v>
      </c>
      <c r="C562" s="71" t="s">
        <v>97</v>
      </c>
      <c r="D562" s="71">
        <v>579</v>
      </c>
      <c r="E562" s="71" t="s">
        <v>2104</v>
      </c>
      <c r="F562" s="71">
        <v>417</v>
      </c>
      <c r="G562" s="71">
        <v>301</v>
      </c>
      <c r="H562" s="72">
        <v>0.7218</v>
      </c>
      <c r="I562" s="73">
        <f t="shared" si="25"/>
        <v>9</v>
      </c>
      <c r="J562" s="73">
        <f t="shared" si="26"/>
        <v>3</v>
      </c>
      <c r="K562" s="22"/>
    </row>
    <row r="563" spans="1:11" x14ac:dyDescent="0.35">
      <c r="A563" s="71">
        <v>2087</v>
      </c>
      <c r="B563" s="71">
        <f t="shared" si="24"/>
        <v>4111580</v>
      </c>
      <c r="C563" s="71" t="s">
        <v>97</v>
      </c>
      <c r="D563" s="71">
        <v>4395</v>
      </c>
      <c r="E563" s="71" t="s">
        <v>1439</v>
      </c>
      <c r="F563" s="71">
        <v>51</v>
      </c>
      <c r="G563" s="71">
        <v>30</v>
      </c>
      <c r="H563" s="72">
        <v>0.58819999999999995</v>
      </c>
      <c r="I563" s="73">
        <f t="shared" si="25"/>
        <v>9</v>
      </c>
      <c r="J563" s="73">
        <f t="shared" si="26"/>
        <v>3</v>
      </c>
      <c r="K563" s="22"/>
    </row>
    <row r="564" spans="1:11" x14ac:dyDescent="0.35">
      <c r="A564" s="71">
        <v>2087</v>
      </c>
      <c r="B564" s="71">
        <f t="shared" si="24"/>
        <v>4111580</v>
      </c>
      <c r="C564" s="71" t="s">
        <v>97</v>
      </c>
      <c r="D564" s="71">
        <v>580</v>
      </c>
      <c r="E564" s="71" t="s">
        <v>2328</v>
      </c>
      <c r="F564" s="71">
        <v>706</v>
      </c>
      <c r="G564" s="71">
        <v>398</v>
      </c>
      <c r="H564" s="72">
        <v>0.56369999999999998</v>
      </c>
      <c r="I564" s="73">
        <f t="shared" si="25"/>
        <v>9</v>
      </c>
      <c r="J564" s="73">
        <f t="shared" si="26"/>
        <v>3</v>
      </c>
      <c r="K564" s="22"/>
    </row>
    <row r="565" spans="1:11" x14ac:dyDescent="0.35">
      <c r="A565" s="71">
        <v>2087</v>
      </c>
      <c r="B565" s="71">
        <f t="shared" si="24"/>
        <v>4111580</v>
      </c>
      <c r="C565" s="71" t="s">
        <v>97</v>
      </c>
      <c r="D565" s="71">
        <v>4555</v>
      </c>
      <c r="E565" s="71" t="s">
        <v>1435</v>
      </c>
      <c r="F565" s="71">
        <v>293</v>
      </c>
      <c r="G565" s="71">
        <v>56</v>
      </c>
      <c r="H565" s="72">
        <v>0.19109999999999999</v>
      </c>
      <c r="I565" s="73">
        <f t="shared" si="25"/>
        <v>9</v>
      </c>
      <c r="J565" s="73">
        <f t="shared" si="26"/>
        <v>3</v>
      </c>
      <c r="K565" s="22"/>
    </row>
    <row r="566" spans="1:11" x14ac:dyDescent="0.35">
      <c r="A566" s="71">
        <v>2088</v>
      </c>
      <c r="B566" s="71">
        <f t="shared" si="24"/>
        <v>4102040</v>
      </c>
      <c r="C566" s="71" t="s">
        <v>65</v>
      </c>
      <c r="D566" s="71">
        <v>584</v>
      </c>
      <c r="E566" s="71" t="s">
        <v>2329</v>
      </c>
      <c r="F566" s="71">
        <v>376</v>
      </c>
      <c r="G566" s="71">
        <v>349</v>
      </c>
      <c r="H566" s="72">
        <v>0.92820000000000003</v>
      </c>
      <c r="I566" s="73">
        <f t="shared" si="25"/>
        <v>11</v>
      </c>
      <c r="J566" s="73">
        <f t="shared" si="26"/>
        <v>3</v>
      </c>
      <c r="K566" s="22" t="s">
        <v>1889</v>
      </c>
    </row>
    <row r="567" spans="1:11" x14ac:dyDescent="0.35">
      <c r="A567" s="71">
        <v>2088</v>
      </c>
      <c r="B567" s="71">
        <f t="shared" si="24"/>
        <v>4102040</v>
      </c>
      <c r="C567" s="71" t="s">
        <v>65</v>
      </c>
      <c r="D567" s="71">
        <v>583</v>
      </c>
      <c r="E567" s="71" t="s">
        <v>2330</v>
      </c>
      <c r="F567" s="71">
        <v>307</v>
      </c>
      <c r="G567" s="71">
        <v>238</v>
      </c>
      <c r="H567" s="72">
        <v>0.7752</v>
      </c>
      <c r="I567" s="73">
        <f t="shared" si="25"/>
        <v>11</v>
      </c>
      <c r="J567" s="73">
        <f t="shared" si="26"/>
        <v>3</v>
      </c>
      <c r="K567" s="22" t="s">
        <v>1889</v>
      </c>
    </row>
    <row r="568" spans="1:11" x14ac:dyDescent="0.35">
      <c r="A568" s="71">
        <v>2088</v>
      </c>
      <c r="B568" s="71">
        <f t="shared" si="24"/>
        <v>4102040</v>
      </c>
      <c r="C568" s="71" t="s">
        <v>65</v>
      </c>
      <c r="D568" s="71">
        <v>586</v>
      </c>
      <c r="E568" s="71" t="s">
        <v>2331</v>
      </c>
      <c r="F568" s="71">
        <v>430</v>
      </c>
      <c r="G568" s="71">
        <v>331</v>
      </c>
      <c r="H568" s="72">
        <v>0.76980000000000004</v>
      </c>
      <c r="I568" s="73">
        <f t="shared" si="25"/>
        <v>11</v>
      </c>
      <c r="J568" s="73">
        <f t="shared" si="26"/>
        <v>3</v>
      </c>
      <c r="K568" s="22" t="s">
        <v>1889</v>
      </c>
    </row>
    <row r="569" spans="1:11" x14ac:dyDescent="0.35">
      <c r="A569" s="71">
        <v>2088</v>
      </c>
      <c r="B569" s="71">
        <f t="shared" si="24"/>
        <v>4102040</v>
      </c>
      <c r="C569" s="71" t="s">
        <v>65</v>
      </c>
      <c r="D569" s="71">
        <v>581</v>
      </c>
      <c r="E569" s="71" t="s">
        <v>2085</v>
      </c>
      <c r="F569" s="71">
        <v>373</v>
      </c>
      <c r="G569" s="71">
        <v>279</v>
      </c>
      <c r="H569" s="72">
        <v>0.748</v>
      </c>
      <c r="I569" s="73">
        <f t="shared" si="25"/>
        <v>11</v>
      </c>
      <c r="J569" s="73">
        <f t="shared" si="26"/>
        <v>3</v>
      </c>
      <c r="K569" s="22"/>
    </row>
    <row r="570" spans="1:11" x14ac:dyDescent="0.35">
      <c r="A570" s="71">
        <v>2088</v>
      </c>
      <c r="B570" s="71">
        <f t="shared" si="24"/>
        <v>4102040</v>
      </c>
      <c r="C570" s="71" t="s">
        <v>65</v>
      </c>
      <c r="D570" s="71">
        <v>582</v>
      </c>
      <c r="E570" s="71" t="s">
        <v>2332</v>
      </c>
      <c r="F570" s="71">
        <v>253</v>
      </c>
      <c r="G570" s="71">
        <v>184</v>
      </c>
      <c r="H570" s="72">
        <v>0.72729999999999995</v>
      </c>
      <c r="I570" s="73">
        <f t="shared" si="25"/>
        <v>11</v>
      </c>
      <c r="J570" s="73">
        <f t="shared" si="26"/>
        <v>3</v>
      </c>
      <c r="K570" s="22"/>
    </row>
    <row r="571" spans="1:11" x14ac:dyDescent="0.35">
      <c r="A571" s="71">
        <v>2088</v>
      </c>
      <c r="B571" s="71">
        <f t="shared" si="24"/>
        <v>4102040</v>
      </c>
      <c r="C571" s="71" t="s">
        <v>65</v>
      </c>
      <c r="D571" s="71">
        <v>3566</v>
      </c>
      <c r="E571" s="71" t="s">
        <v>2333</v>
      </c>
      <c r="F571" s="71">
        <v>118</v>
      </c>
      <c r="G571" s="71">
        <v>75</v>
      </c>
      <c r="H571" s="72">
        <v>0.63560000000000005</v>
      </c>
      <c r="I571" s="73">
        <f t="shared" si="25"/>
        <v>11</v>
      </c>
      <c r="J571" s="73">
        <f t="shared" si="26"/>
        <v>3</v>
      </c>
      <c r="K571" s="22"/>
    </row>
    <row r="572" spans="1:11" x14ac:dyDescent="0.35">
      <c r="A572" s="71">
        <v>2088</v>
      </c>
      <c r="B572" s="71">
        <f t="shared" si="24"/>
        <v>4102040</v>
      </c>
      <c r="C572" s="71" t="s">
        <v>65</v>
      </c>
      <c r="D572" s="71">
        <v>587</v>
      </c>
      <c r="E572" s="71" t="s">
        <v>2334</v>
      </c>
      <c r="F572" s="71">
        <v>380</v>
      </c>
      <c r="G572" s="71">
        <v>190</v>
      </c>
      <c r="H572" s="72">
        <v>0.5</v>
      </c>
      <c r="I572" s="73">
        <f t="shared" si="25"/>
        <v>11</v>
      </c>
      <c r="J572" s="73">
        <f t="shared" si="26"/>
        <v>3</v>
      </c>
      <c r="K572" s="22"/>
    </row>
    <row r="573" spans="1:11" x14ac:dyDescent="0.35">
      <c r="A573" s="71">
        <v>2088</v>
      </c>
      <c r="B573" s="71">
        <f t="shared" si="24"/>
        <v>4102040</v>
      </c>
      <c r="C573" s="71" t="s">
        <v>65</v>
      </c>
      <c r="D573" s="71">
        <v>588</v>
      </c>
      <c r="E573" s="71" t="s">
        <v>2335</v>
      </c>
      <c r="F573" s="74">
        <v>1497</v>
      </c>
      <c r="G573" s="71">
        <v>618</v>
      </c>
      <c r="H573" s="72">
        <v>0.4128</v>
      </c>
      <c r="I573" s="73">
        <f t="shared" si="25"/>
        <v>11</v>
      </c>
      <c r="J573" s="73">
        <f t="shared" si="26"/>
        <v>3</v>
      </c>
      <c r="K573" s="22"/>
    </row>
    <row r="574" spans="1:11" x14ac:dyDescent="0.35">
      <c r="A574" s="71">
        <v>2088</v>
      </c>
      <c r="B574" s="71">
        <f t="shared" si="24"/>
        <v>4102040</v>
      </c>
      <c r="C574" s="71" t="s">
        <v>65</v>
      </c>
      <c r="D574" s="71">
        <v>3567</v>
      </c>
      <c r="E574" s="71" t="s">
        <v>422</v>
      </c>
      <c r="F574" s="71">
        <v>686</v>
      </c>
      <c r="G574" s="71">
        <v>257</v>
      </c>
      <c r="H574" s="72">
        <v>0.37459999999999999</v>
      </c>
      <c r="I574" s="73">
        <f t="shared" si="25"/>
        <v>11</v>
      </c>
      <c r="J574" s="73">
        <f t="shared" si="26"/>
        <v>3</v>
      </c>
      <c r="K574" s="22"/>
    </row>
    <row r="575" spans="1:11" x14ac:dyDescent="0.35">
      <c r="A575" s="71">
        <v>2088</v>
      </c>
      <c r="B575" s="71">
        <f t="shared" si="24"/>
        <v>4102040</v>
      </c>
      <c r="C575" s="71" t="s">
        <v>65</v>
      </c>
      <c r="D575" s="71">
        <v>585</v>
      </c>
      <c r="E575" s="71" t="s">
        <v>2336</v>
      </c>
      <c r="F575" s="71">
        <v>324</v>
      </c>
      <c r="G575" s="71">
        <v>110</v>
      </c>
      <c r="H575" s="72">
        <v>0.33950000000000002</v>
      </c>
      <c r="I575" s="73">
        <f t="shared" si="25"/>
        <v>11</v>
      </c>
      <c r="J575" s="73">
        <f t="shared" si="26"/>
        <v>3</v>
      </c>
      <c r="K575" s="22"/>
    </row>
    <row r="576" spans="1:11" x14ac:dyDescent="0.35">
      <c r="A576" s="71">
        <v>2088</v>
      </c>
      <c r="B576" s="71">
        <f t="shared" si="24"/>
        <v>4102040</v>
      </c>
      <c r="C576" s="71" t="s">
        <v>65</v>
      </c>
      <c r="D576" s="71">
        <v>2264</v>
      </c>
      <c r="E576" s="71" t="s">
        <v>421</v>
      </c>
      <c r="F576" s="71">
        <v>783</v>
      </c>
      <c r="G576" s="71">
        <v>200</v>
      </c>
      <c r="H576" s="72">
        <v>0.25540000000000002</v>
      </c>
      <c r="I576" s="73">
        <f t="shared" si="25"/>
        <v>11</v>
      </c>
      <c r="J576" s="73">
        <f t="shared" si="26"/>
        <v>3</v>
      </c>
      <c r="K576" s="22"/>
    </row>
    <row r="577" spans="1:11" ht="29" x14ac:dyDescent="0.35">
      <c r="A577" s="71">
        <v>2089</v>
      </c>
      <c r="B577" s="71">
        <f t="shared" si="24"/>
        <v>4103780</v>
      </c>
      <c r="C577" s="71" t="s">
        <v>204</v>
      </c>
      <c r="D577" s="71">
        <v>592</v>
      </c>
      <c r="E577" s="71" t="s">
        <v>2337</v>
      </c>
      <c r="F577" s="71">
        <v>116</v>
      </c>
      <c r="G577" s="71">
        <v>33</v>
      </c>
      <c r="H577" s="72">
        <v>0.28449999999999998</v>
      </c>
      <c r="I577" s="73">
        <f t="shared" si="25"/>
        <v>2</v>
      </c>
      <c r="J577" s="73">
        <f t="shared" si="26"/>
        <v>1</v>
      </c>
      <c r="K577" s="22" t="s">
        <v>1889</v>
      </c>
    </row>
    <row r="578" spans="1:11" ht="29" x14ac:dyDescent="0.35">
      <c r="A578" s="71">
        <v>2089</v>
      </c>
      <c r="B578" s="71">
        <f t="shared" si="24"/>
        <v>4103780</v>
      </c>
      <c r="C578" s="71" t="s">
        <v>204</v>
      </c>
      <c r="D578" s="71">
        <v>589</v>
      </c>
      <c r="E578" s="71" t="s">
        <v>2236</v>
      </c>
      <c r="F578" s="71">
        <v>132</v>
      </c>
      <c r="G578" s="71">
        <v>33</v>
      </c>
      <c r="H578" s="72">
        <v>0.25</v>
      </c>
      <c r="I578" s="73">
        <f t="shared" si="25"/>
        <v>2</v>
      </c>
      <c r="J578" s="73">
        <f t="shared" si="26"/>
        <v>1</v>
      </c>
      <c r="K578" s="22"/>
    </row>
    <row r="579" spans="1:11" ht="29" x14ac:dyDescent="0.35">
      <c r="A579" s="71">
        <v>2090</v>
      </c>
      <c r="B579" s="71">
        <f t="shared" si="24"/>
        <v>4107980</v>
      </c>
      <c r="C579" s="71" t="s">
        <v>223</v>
      </c>
      <c r="D579" s="71">
        <v>594</v>
      </c>
      <c r="E579" s="71" t="s">
        <v>926</v>
      </c>
      <c r="F579" s="71">
        <v>190</v>
      </c>
      <c r="G579" s="71">
        <v>144</v>
      </c>
      <c r="H579" s="72">
        <v>0.75790000000000002</v>
      </c>
      <c r="I579" s="73">
        <f t="shared" si="25"/>
        <v>1</v>
      </c>
      <c r="J579" s="73">
        <f t="shared" si="26"/>
        <v>1</v>
      </c>
      <c r="K579" s="22" t="s">
        <v>1889</v>
      </c>
    </row>
    <row r="580" spans="1:11" x14ac:dyDescent="0.35">
      <c r="A580" s="71">
        <v>2091</v>
      </c>
      <c r="B580" s="71">
        <f t="shared" si="24"/>
        <v>4106930</v>
      </c>
      <c r="C580" s="71" t="s">
        <v>119</v>
      </c>
      <c r="D580" s="71">
        <v>595</v>
      </c>
      <c r="E580" s="71" t="s">
        <v>2338</v>
      </c>
      <c r="F580" s="71">
        <v>491</v>
      </c>
      <c r="G580" s="71">
        <v>240</v>
      </c>
      <c r="H580" s="72">
        <v>0.48880000000000001</v>
      </c>
      <c r="I580" s="73">
        <f t="shared" si="25"/>
        <v>4</v>
      </c>
      <c r="J580" s="73">
        <f t="shared" si="26"/>
        <v>1</v>
      </c>
      <c r="K580" s="22" t="s">
        <v>1889</v>
      </c>
    </row>
    <row r="581" spans="1:11" x14ac:dyDescent="0.35">
      <c r="A581" s="71">
        <v>2091</v>
      </c>
      <c r="B581" s="71">
        <f t="shared" si="24"/>
        <v>4106930</v>
      </c>
      <c r="C581" s="71" t="s">
        <v>119</v>
      </c>
      <c r="D581" s="71">
        <v>597</v>
      </c>
      <c r="E581" s="71" t="s">
        <v>2339</v>
      </c>
      <c r="F581" s="71">
        <v>539</v>
      </c>
      <c r="G581" s="71">
        <v>218</v>
      </c>
      <c r="H581" s="72">
        <v>0.40450000000000003</v>
      </c>
      <c r="I581" s="73">
        <f t="shared" si="25"/>
        <v>4</v>
      </c>
      <c r="J581" s="73">
        <f t="shared" si="26"/>
        <v>1</v>
      </c>
      <c r="K581" s="22"/>
    </row>
    <row r="582" spans="1:11" x14ac:dyDescent="0.35">
      <c r="A582" s="71">
        <v>2091</v>
      </c>
      <c r="B582" s="71">
        <f t="shared" si="24"/>
        <v>4106930</v>
      </c>
      <c r="C582" s="71" t="s">
        <v>119</v>
      </c>
      <c r="D582" s="71">
        <v>596</v>
      </c>
      <c r="E582" s="71" t="s">
        <v>2340</v>
      </c>
      <c r="F582" s="71">
        <v>499</v>
      </c>
      <c r="G582" s="71">
        <v>201</v>
      </c>
      <c r="H582" s="72">
        <v>0.40279999999999999</v>
      </c>
      <c r="I582" s="73">
        <f t="shared" si="25"/>
        <v>4</v>
      </c>
      <c r="J582" s="73">
        <f t="shared" si="26"/>
        <v>1</v>
      </c>
      <c r="K582" s="22"/>
    </row>
    <row r="583" spans="1:11" x14ac:dyDescent="0.35">
      <c r="A583" s="71">
        <v>2091</v>
      </c>
      <c r="B583" s="71">
        <f t="shared" si="24"/>
        <v>4106930</v>
      </c>
      <c r="C583" s="71" t="s">
        <v>119</v>
      </c>
      <c r="D583" s="71">
        <v>1297</v>
      </c>
      <c r="E583" s="71" t="s">
        <v>2341</v>
      </c>
      <c r="F583" s="71">
        <v>140</v>
      </c>
      <c r="G583" s="71">
        <v>40</v>
      </c>
      <c r="H583" s="72">
        <v>0.28570000000000001</v>
      </c>
      <c r="I583" s="73">
        <f t="shared" si="25"/>
        <v>4</v>
      </c>
      <c r="J583" s="73">
        <f t="shared" si="26"/>
        <v>1</v>
      </c>
      <c r="K583" s="22"/>
    </row>
    <row r="584" spans="1:11" x14ac:dyDescent="0.35">
      <c r="A584" s="71">
        <v>2092</v>
      </c>
      <c r="B584" s="71">
        <f t="shared" ref="B584:B647" si="27">IF(ISNA(VLOOKUP($A584,POVRT,7,FALSE)),0,VLOOKUP($A584,POVRT,7,FALSE))</f>
        <v>4107590</v>
      </c>
      <c r="C584" s="71" t="s">
        <v>135</v>
      </c>
      <c r="D584" s="71">
        <v>598</v>
      </c>
      <c r="E584" s="71" t="s">
        <v>2342</v>
      </c>
      <c r="F584" s="71">
        <v>152</v>
      </c>
      <c r="G584" s="71">
        <v>112</v>
      </c>
      <c r="H584" s="72">
        <v>0.73680000000000001</v>
      </c>
      <c r="I584" s="73">
        <f t="shared" ref="I584:I647" si="28">IF(ISNA(VLOOKUP($A584,Quar,3,FALSE)),0,VLOOKUP($A584,Quar,3,FALSE))</f>
        <v>4</v>
      </c>
      <c r="J584" s="73">
        <f t="shared" ref="J584:J647" si="29">IF(ISNA(VLOOKUP($A584,Quar,6,FALSE)),0,VLOOKUP($A584,Quar,6,FALSE))</f>
        <v>1</v>
      </c>
      <c r="K584" s="22" t="s">
        <v>1889</v>
      </c>
    </row>
    <row r="585" spans="1:11" x14ac:dyDescent="0.35">
      <c r="A585" s="71">
        <v>2092</v>
      </c>
      <c r="B585" s="71">
        <f t="shared" si="27"/>
        <v>4107590</v>
      </c>
      <c r="C585" s="71" t="s">
        <v>135</v>
      </c>
      <c r="D585" s="71">
        <v>599</v>
      </c>
      <c r="E585" s="71" t="s">
        <v>2343</v>
      </c>
      <c r="F585" s="71">
        <v>183</v>
      </c>
      <c r="G585" s="71">
        <v>118</v>
      </c>
      <c r="H585" s="72">
        <v>0.64480000000000004</v>
      </c>
      <c r="I585" s="73">
        <f t="shared" si="28"/>
        <v>4</v>
      </c>
      <c r="J585" s="73">
        <f t="shared" si="29"/>
        <v>1</v>
      </c>
      <c r="K585" s="22"/>
    </row>
    <row r="586" spans="1:11" x14ac:dyDescent="0.35">
      <c r="A586" s="71">
        <v>2092</v>
      </c>
      <c r="B586" s="71">
        <f t="shared" si="27"/>
        <v>4107590</v>
      </c>
      <c r="C586" s="71" t="s">
        <v>135</v>
      </c>
      <c r="D586" s="71">
        <v>5252</v>
      </c>
      <c r="E586" s="71" t="s">
        <v>920</v>
      </c>
      <c r="F586" s="71">
        <v>137</v>
      </c>
      <c r="G586" s="71">
        <v>29</v>
      </c>
      <c r="H586" s="72">
        <v>0.2117</v>
      </c>
      <c r="I586" s="73">
        <f t="shared" si="28"/>
        <v>4</v>
      </c>
      <c r="J586" s="73">
        <f t="shared" si="29"/>
        <v>1</v>
      </c>
      <c r="K586" s="22"/>
    </row>
    <row r="587" spans="1:11" x14ac:dyDescent="0.35">
      <c r="A587" s="71">
        <v>2092</v>
      </c>
      <c r="B587" s="71">
        <f t="shared" si="27"/>
        <v>4107590</v>
      </c>
      <c r="C587" s="71" t="s">
        <v>135</v>
      </c>
      <c r="D587" s="71">
        <v>5349</v>
      </c>
      <c r="E587" s="71" t="s">
        <v>917</v>
      </c>
      <c r="F587" s="71">
        <v>457</v>
      </c>
      <c r="G587" s="71">
        <v>0</v>
      </c>
      <c r="H587" s="72">
        <v>0</v>
      </c>
      <c r="I587" s="73">
        <f t="shared" si="28"/>
        <v>4</v>
      </c>
      <c r="J587" s="73">
        <f t="shared" si="29"/>
        <v>1</v>
      </c>
      <c r="K587" s="22"/>
    </row>
    <row r="588" spans="1:11" x14ac:dyDescent="0.35">
      <c r="A588" s="71">
        <v>2093</v>
      </c>
      <c r="B588" s="71">
        <f t="shared" si="27"/>
        <v>4109150</v>
      </c>
      <c r="C588" s="71" t="s">
        <v>175</v>
      </c>
      <c r="D588" s="71">
        <v>601</v>
      </c>
      <c r="E588" s="71" t="s">
        <v>2344</v>
      </c>
      <c r="F588" s="71">
        <v>80</v>
      </c>
      <c r="G588" s="71">
        <v>45</v>
      </c>
      <c r="H588" s="72">
        <v>0.5625</v>
      </c>
      <c r="I588" s="73">
        <f t="shared" si="28"/>
        <v>3</v>
      </c>
      <c r="J588" s="73">
        <f t="shared" si="29"/>
        <v>1</v>
      </c>
      <c r="K588" s="22" t="s">
        <v>1889</v>
      </c>
    </row>
    <row r="589" spans="1:11" x14ac:dyDescent="0.35">
      <c r="A589" s="71">
        <v>2093</v>
      </c>
      <c r="B589" s="71">
        <f t="shared" si="27"/>
        <v>4109150</v>
      </c>
      <c r="C589" s="71" t="s">
        <v>175</v>
      </c>
      <c r="D589" s="71">
        <v>600</v>
      </c>
      <c r="E589" s="71" t="s">
        <v>2345</v>
      </c>
      <c r="F589" s="71">
        <v>312</v>
      </c>
      <c r="G589" s="71">
        <v>174</v>
      </c>
      <c r="H589" s="72">
        <v>0.55769999999999997</v>
      </c>
      <c r="I589" s="73">
        <f t="shared" si="28"/>
        <v>3</v>
      </c>
      <c r="J589" s="73">
        <f t="shared" si="29"/>
        <v>1</v>
      </c>
      <c r="K589" s="22"/>
    </row>
    <row r="590" spans="1:11" x14ac:dyDescent="0.35">
      <c r="A590" s="71">
        <v>2093</v>
      </c>
      <c r="B590" s="71">
        <f t="shared" si="27"/>
        <v>4109150</v>
      </c>
      <c r="C590" s="71" t="s">
        <v>175</v>
      </c>
      <c r="D590" s="71">
        <v>602</v>
      </c>
      <c r="E590" s="71" t="s">
        <v>2346</v>
      </c>
      <c r="F590" s="71">
        <v>159</v>
      </c>
      <c r="G590" s="71">
        <v>63</v>
      </c>
      <c r="H590" s="72">
        <v>0.3962</v>
      </c>
      <c r="I590" s="73">
        <f t="shared" si="28"/>
        <v>3</v>
      </c>
      <c r="J590" s="73">
        <f t="shared" si="29"/>
        <v>1</v>
      </c>
      <c r="K590" s="22"/>
    </row>
    <row r="591" spans="1:11" x14ac:dyDescent="0.35">
      <c r="A591" s="71">
        <v>2094</v>
      </c>
      <c r="B591" s="71">
        <f t="shared" si="27"/>
        <v>4107740</v>
      </c>
      <c r="C591" s="71" t="s">
        <v>155</v>
      </c>
      <c r="D591" s="71">
        <v>603</v>
      </c>
      <c r="E591" s="71" t="s">
        <v>2347</v>
      </c>
      <c r="F591" s="71">
        <v>129</v>
      </c>
      <c r="G591" s="71">
        <v>31</v>
      </c>
      <c r="H591" s="72">
        <v>0.24030000000000001</v>
      </c>
      <c r="I591" s="73">
        <f t="shared" si="28"/>
        <v>3</v>
      </c>
      <c r="J591" s="73">
        <f t="shared" si="29"/>
        <v>1</v>
      </c>
      <c r="K591" s="22" t="s">
        <v>1889</v>
      </c>
    </row>
    <row r="592" spans="1:11" x14ac:dyDescent="0.35">
      <c r="A592" s="71">
        <v>2094</v>
      </c>
      <c r="B592" s="71">
        <f t="shared" si="27"/>
        <v>4107740</v>
      </c>
      <c r="C592" s="71" t="s">
        <v>155</v>
      </c>
      <c r="D592" s="71">
        <v>5444</v>
      </c>
      <c r="E592" s="71" t="s">
        <v>925</v>
      </c>
      <c r="F592" s="71">
        <v>505</v>
      </c>
      <c r="G592" s="71">
        <v>36</v>
      </c>
      <c r="H592" s="72">
        <v>7.1300000000000002E-2</v>
      </c>
      <c r="I592" s="73">
        <f t="shared" si="28"/>
        <v>3</v>
      </c>
      <c r="J592" s="73">
        <f t="shared" si="29"/>
        <v>1</v>
      </c>
      <c r="K592" s="22"/>
    </row>
    <row r="593" spans="1:11" x14ac:dyDescent="0.35">
      <c r="A593" s="71">
        <v>2094</v>
      </c>
      <c r="B593" s="71">
        <f t="shared" si="27"/>
        <v>4107740</v>
      </c>
      <c r="C593" s="71" t="s">
        <v>155</v>
      </c>
      <c r="D593" s="71">
        <v>604</v>
      </c>
      <c r="E593" s="71" t="s">
        <v>2348</v>
      </c>
      <c r="F593" s="71">
        <v>136</v>
      </c>
      <c r="G593" s="71">
        <v>0</v>
      </c>
      <c r="H593" s="72">
        <v>0</v>
      </c>
      <c r="I593" s="73">
        <f t="shared" si="28"/>
        <v>3</v>
      </c>
      <c r="J593" s="73">
        <f t="shared" si="29"/>
        <v>1</v>
      </c>
      <c r="K593" s="22"/>
    </row>
    <row r="594" spans="1:11" x14ac:dyDescent="0.35">
      <c r="A594" s="71">
        <v>2095</v>
      </c>
      <c r="B594" s="71">
        <f t="shared" si="27"/>
        <v>4102160</v>
      </c>
      <c r="C594" s="71" t="s">
        <v>214</v>
      </c>
      <c r="D594" s="71">
        <v>3401</v>
      </c>
      <c r="E594" s="71" t="s">
        <v>427</v>
      </c>
      <c r="F594" s="71">
        <v>226</v>
      </c>
      <c r="G594" s="71">
        <v>45</v>
      </c>
      <c r="H594" s="72">
        <v>0.1991</v>
      </c>
      <c r="I594" s="73">
        <f t="shared" si="28"/>
        <v>1</v>
      </c>
      <c r="J594" s="73">
        <f t="shared" si="29"/>
        <v>1</v>
      </c>
      <c r="K594" s="22" t="s">
        <v>1889</v>
      </c>
    </row>
    <row r="595" spans="1:11" x14ac:dyDescent="0.35">
      <c r="A595" s="71">
        <v>2096</v>
      </c>
      <c r="B595" s="71">
        <f t="shared" si="27"/>
        <v>4105100</v>
      </c>
      <c r="C595" s="71" t="s">
        <v>136</v>
      </c>
      <c r="D595" s="71">
        <v>609</v>
      </c>
      <c r="E595" s="71" t="s">
        <v>2349</v>
      </c>
      <c r="F595" s="71">
        <v>499</v>
      </c>
      <c r="G595" s="71">
        <v>301</v>
      </c>
      <c r="H595" s="72">
        <v>0.60319999999999996</v>
      </c>
      <c r="I595" s="73">
        <f t="shared" si="28"/>
        <v>3</v>
      </c>
      <c r="J595" s="73">
        <f t="shared" si="29"/>
        <v>1</v>
      </c>
      <c r="K595" s="22" t="s">
        <v>1889</v>
      </c>
    </row>
    <row r="596" spans="1:11" x14ac:dyDescent="0.35">
      <c r="A596" s="71">
        <v>2096</v>
      </c>
      <c r="B596" s="71">
        <f t="shared" si="27"/>
        <v>4105100</v>
      </c>
      <c r="C596" s="71" t="s">
        <v>136</v>
      </c>
      <c r="D596" s="71">
        <v>608</v>
      </c>
      <c r="E596" s="71" t="s">
        <v>2350</v>
      </c>
      <c r="F596" s="71">
        <v>328</v>
      </c>
      <c r="G596" s="71">
        <v>185</v>
      </c>
      <c r="H596" s="72">
        <v>0.56399999999999995</v>
      </c>
      <c r="I596" s="73">
        <f t="shared" si="28"/>
        <v>3</v>
      </c>
      <c r="J596" s="73">
        <f t="shared" si="29"/>
        <v>1</v>
      </c>
      <c r="K596" s="22"/>
    </row>
    <row r="597" spans="1:11" x14ac:dyDescent="0.35">
      <c r="A597" s="71">
        <v>2096</v>
      </c>
      <c r="B597" s="71">
        <f t="shared" si="27"/>
        <v>4105100</v>
      </c>
      <c r="C597" s="71" t="s">
        <v>136</v>
      </c>
      <c r="D597" s="71">
        <v>610</v>
      </c>
      <c r="E597" s="71" t="s">
        <v>2351</v>
      </c>
      <c r="F597" s="71">
        <v>399</v>
      </c>
      <c r="G597" s="71">
        <v>216</v>
      </c>
      <c r="H597" s="72">
        <v>0.54139999999999999</v>
      </c>
      <c r="I597" s="73">
        <f t="shared" si="28"/>
        <v>3</v>
      </c>
      <c r="J597" s="73">
        <f t="shared" si="29"/>
        <v>1</v>
      </c>
      <c r="K597" s="22"/>
    </row>
    <row r="598" spans="1:11" x14ac:dyDescent="0.35">
      <c r="A598" s="71">
        <v>2097</v>
      </c>
      <c r="B598" s="71">
        <f t="shared" si="27"/>
        <v>4107500</v>
      </c>
      <c r="C598" s="71" t="s">
        <v>68</v>
      </c>
      <c r="D598" s="71">
        <v>4038</v>
      </c>
      <c r="E598" s="71" t="s">
        <v>903</v>
      </c>
      <c r="F598" s="71">
        <v>205</v>
      </c>
      <c r="G598" s="71">
        <v>182</v>
      </c>
      <c r="H598" s="72">
        <v>0.88780000000000003</v>
      </c>
      <c r="I598" s="73">
        <f t="shared" si="28"/>
        <v>17</v>
      </c>
      <c r="J598" s="73">
        <f t="shared" si="29"/>
        <v>5</v>
      </c>
      <c r="K598" s="22" t="s">
        <v>1889</v>
      </c>
    </row>
    <row r="599" spans="1:11" x14ac:dyDescent="0.35">
      <c r="A599" s="71">
        <v>2097</v>
      </c>
      <c r="B599" s="71">
        <f t="shared" si="27"/>
        <v>4107500</v>
      </c>
      <c r="C599" s="71" t="s">
        <v>68</v>
      </c>
      <c r="D599" s="71">
        <v>617</v>
      </c>
      <c r="E599" s="71" t="s">
        <v>2352</v>
      </c>
      <c r="F599" s="71">
        <v>375</v>
      </c>
      <c r="G599" s="71">
        <v>308</v>
      </c>
      <c r="H599" s="72">
        <v>0.82130000000000003</v>
      </c>
      <c r="I599" s="73">
        <f t="shared" si="28"/>
        <v>17</v>
      </c>
      <c r="J599" s="73">
        <f t="shared" si="29"/>
        <v>5</v>
      </c>
      <c r="K599" s="22" t="s">
        <v>1889</v>
      </c>
    </row>
    <row r="600" spans="1:11" x14ac:dyDescent="0.35">
      <c r="A600" s="71">
        <v>2097</v>
      </c>
      <c r="B600" s="71">
        <f t="shared" si="27"/>
        <v>4107500</v>
      </c>
      <c r="C600" s="71" t="s">
        <v>68</v>
      </c>
      <c r="D600" s="71">
        <v>620</v>
      </c>
      <c r="E600" s="71" t="s">
        <v>2353</v>
      </c>
      <c r="F600" s="71">
        <v>540</v>
      </c>
      <c r="G600" s="71">
        <v>424</v>
      </c>
      <c r="H600" s="72">
        <v>0.78520000000000001</v>
      </c>
      <c r="I600" s="73">
        <f t="shared" si="28"/>
        <v>17</v>
      </c>
      <c r="J600" s="73">
        <f t="shared" si="29"/>
        <v>5</v>
      </c>
      <c r="K600" s="22" t="s">
        <v>1889</v>
      </c>
    </row>
    <row r="601" spans="1:11" x14ac:dyDescent="0.35">
      <c r="A601" s="71">
        <v>2097</v>
      </c>
      <c r="B601" s="71">
        <f t="shared" si="27"/>
        <v>4107500</v>
      </c>
      <c r="C601" s="71" t="s">
        <v>68</v>
      </c>
      <c r="D601" s="71">
        <v>623</v>
      </c>
      <c r="E601" s="71" t="s">
        <v>895</v>
      </c>
      <c r="F601" s="71">
        <v>316</v>
      </c>
      <c r="G601" s="71">
        <v>240</v>
      </c>
      <c r="H601" s="72">
        <v>0.75949999999999995</v>
      </c>
      <c r="I601" s="73">
        <f t="shared" si="28"/>
        <v>17</v>
      </c>
      <c r="J601" s="73">
        <f t="shared" si="29"/>
        <v>5</v>
      </c>
      <c r="K601" s="22" t="s">
        <v>1889</v>
      </c>
    </row>
    <row r="602" spans="1:11" x14ac:dyDescent="0.35">
      <c r="A602" s="71">
        <v>2097</v>
      </c>
      <c r="B602" s="71">
        <f t="shared" si="27"/>
        <v>4107500</v>
      </c>
      <c r="C602" s="71" t="s">
        <v>68</v>
      </c>
      <c r="D602" s="71">
        <v>618</v>
      </c>
      <c r="E602" s="71" t="s">
        <v>2354</v>
      </c>
      <c r="F602" s="71">
        <v>445</v>
      </c>
      <c r="G602" s="71">
        <v>304</v>
      </c>
      <c r="H602" s="72">
        <v>0.68310000000000004</v>
      </c>
      <c r="I602" s="73">
        <f t="shared" si="28"/>
        <v>17</v>
      </c>
      <c r="J602" s="73">
        <f t="shared" si="29"/>
        <v>5</v>
      </c>
      <c r="K602" s="22" t="s">
        <v>1889</v>
      </c>
    </row>
    <row r="603" spans="1:11" x14ac:dyDescent="0.35">
      <c r="A603" s="71">
        <v>2097</v>
      </c>
      <c r="B603" s="71">
        <f t="shared" si="27"/>
        <v>4107500</v>
      </c>
      <c r="C603" s="71" t="s">
        <v>68</v>
      </c>
      <c r="D603" s="71">
        <v>621</v>
      </c>
      <c r="E603" s="71" t="s">
        <v>2355</v>
      </c>
      <c r="F603" s="71">
        <v>749</v>
      </c>
      <c r="G603" s="71">
        <v>493</v>
      </c>
      <c r="H603" s="72">
        <v>0.65820000000000001</v>
      </c>
      <c r="I603" s="73">
        <f t="shared" si="28"/>
        <v>17</v>
      </c>
      <c r="J603" s="73">
        <f t="shared" si="29"/>
        <v>5</v>
      </c>
      <c r="K603" s="22"/>
    </row>
    <row r="604" spans="1:11" x14ac:dyDescent="0.35">
      <c r="A604" s="71">
        <v>2097</v>
      </c>
      <c r="B604" s="71">
        <f t="shared" si="27"/>
        <v>4107500</v>
      </c>
      <c r="C604" s="71" t="s">
        <v>68</v>
      </c>
      <c r="D604" s="71">
        <v>628</v>
      </c>
      <c r="E604" s="71" t="s">
        <v>2356</v>
      </c>
      <c r="F604" s="71">
        <v>749</v>
      </c>
      <c r="G604" s="71">
        <v>493</v>
      </c>
      <c r="H604" s="72">
        <v>0.65820000000000001</v>
      </c>
      <c r="I604" s="73">
        <f t="shared" si="28"/>
        <v>17</v>
      </c>
      <c r="J604" s="73">
        <f t="shared" si="29"/>
        <v>5</v>
      </c>
      <c r="K604" s="22"/>
    </row>
    <row r="605" spans="1:11" x14ac:dyDescent="0.35">
      <c r="A605" s="71">
        <v>2097</v>
      </c>
      <c r="B605" s="71">
        <f t="shared" si="27"/>
        <v>4107500</v>
      </c>
      <c r="C605" s="71" t="s">
        <v>68</v>
      </c>
      <c r="D605" s="71">
        <v>611</v>
      </c>
      <c r="E605" s="71" t="s">
        <v>2357</v>
      </c>
      <c r="F605" s="71">
        <v>433</v>
      </c>
      <c r="G605" s="71">
        <v>283</v>
      </c>
      <c r="H605" s="72">
        <v>0.65359999999999996</v>
      </c>
      <c r="I605" s="73">
        <f t="shared" si="28"/>
        <v>17</v>
      </c>
      <c r="J605" s="73">
        <f t="shared" si="29"/>
        <v>5</v>
      </c>
      <c r="K605" s="22"/>
    </row>
    <row r="606" spans="1:11" x14ac:dyDescent="0.35">
      <c r="A606" s="71">
        <v>2097</v>
      </c>
      <c r="B606" s="71">
        <f t="shared" si="27"/>
        <v>4107500</v>
      </c>
      <c r="C606" s="71" t="s">
        <v>68</v>
      </c>
      <c r="D606" s="71">
        <v>625</v>
      </c>
      <c r="E606" s="71" t="s">
        <v>2358</v>
      </c>
      <c r="F606" s="71">
        <v>470</v>
      </c>
      <c r="G606" s="71">
        <v>286</v>
      </c>
      <c r="H606" s="72">
        <v>0.60850000000000004</v>
      </c>
      <c r="I606" s="73">
        <f t="shared" si="28"/>
        <v>17</v>
      </c>
      <c r="J606" s="73">
        <f t="shared" si="29"/>
        <v>5</v>
      </c>
      <c r="K606" s="22"/>
    </row>
    <row r="607" spans="1:11" x14ac:dyDescent="0.35">
      <c r="A607" s="71">
        <v>2097</v>
      </c>
      <c r="B607" s="71">
        <f t="shared" si="27"/>
        <v>4107500</v>
      </c>
      <c r="C607" s="71" t="s">
        <v>68</v>
      </c>
      <c r="D607" s="71">
        <v>624</v>
      </c>
      <c r="E607" s="71" t="s">
        <v>2359</v>
      </c>
      <c r="F607" s="71">
        <v>259</v>
      </c>
      <c r="G607" s="71">
        <v>154</v>
      </c>
      <c r="H607" s="72">
        <v>0.59460000000000002</v>
      </c>
      <c r="I607" s="73">
        <f t="shared" si="28"/>
        <v>17</v>
      </c>
      <c r="J607" s="73">
        <f t="shared" si="29"/>
        <v>5</v>
      </c>
      <c r="K607" s="22"/>
    </row>
    <row r="608" spans="1:11" x14ac:dyDescent="0.35">
      <c r="A608" s="71">
        <v>2097</v>
      </c>
      <c r="B608" s="71">
        <f t="shared" si="27"/>
        <v>4107500</v>
      </c>
      <c r="C608" s="71" t="s">
        <v>68</v>
      </c>
      <c r="D608" s="71">
        <v>630</v>
      </c>
      <c r="E608" s="71" t="s">
        <v>2360</v>
      </c>
      <c r="F608" s="71">
        <v>259</v>
      </c>
      <c r="G608" s="71">
        <v>154</v>
      </c>
      <c r="H608" s="72">
        <v>0.59460000000000002</v>
      </c>
      <c r="I608" s="73">
        <f t="shared" si="28"/>
        <v>17</v>
      </c>
      <c r="J608" s="73">
        <f t="shared" si="29"/>
        <v>5</v>
      </c>
      <c r="K608" s="22"/>
    </row>
    <row r="609" spans="1:11" x14ac:dyDescent="0.35">
      <c r="A609" s="71">
        <v>2097</v>
      </c>
      <c r="B609" s="71">
        <f t="shared" si="27"/>
        <v>4107500</v>
      </c>
      <c r="C609" s="71" t="s">
        <v>68</v>
      </c>
      <c r="D609" s="71">
        <v>622</v>
      </c>
      <c r="E609" s="71" t="s">
        <v>2361</v>
      </c>
      <c r="F609" s="71">
        <v>307</v>
      </c>
      <c r="G609" s="71">
        <v>163</v>
      </c>
      <c r="H609" s="72">
        <v>0.53090000000000004</v>
      </c>
      <c r="I609" s="73">
        <f t="shared" si="28"/>
        <v>17</v>
      </c>
      <c r="J609" s="73">
        <f t="shared" si="29"/>
        <v>5</v>
      </c>
      <c r="K609" s="22"/>
    </row>
    <row r="610" spans="1:11" x14ac:dyDescent="0.35">
      <c r="A610" s="71">
        <v>2097</v>
      </c>
      <c r="B610" s="71">
        <f t="shared" si="27"/>
        <v>4107500</v>
      </c>
      <c r="C610" s="71" t="s">
        <v>68</v>
      </c>
      <c r="D610" s="71">
        <v>629</v>
      </c>
      <c r="E610" s="71" t="s">
        <v>909</v>
      </c>
      <c r="F610" s="71">
        <v>307</v>
      </c>
      <c r="G610" s="71">
        <v>163</v>
      </c>
      <c r="H610" s="72">
        <v>0.53090000000000004</v>
      </c>
      <c r="I610" s="73">
        <f t="shared" si="28"/>
        <v>17</v>
      </c>
      <c r="J610" s="73">
        <f t="shared" si="29"/>
        <v>5</v>
      </c>
      <c r="K610" s="22"/>
    </row>
    <row r="611" spans="1:11" x14ac:dyDescent="0.35">
      <c r="A611" s="71">
        <v>2097</v>
      </c>
      <c r="B611" s="71">
        <f t="shared" si="27"/>
        <v>4107500</v>
      </c>
      <c r="C611" s="71" t="s">
        <v>68</v>
      </c>
      <c r="D611" s="71">
        <v>615</v>
      </c>
      <c r="E611" s="71" t="s">
        <v>2362</v>
      </c>
      <c r="F611" s="71">
        <v>468</v>
      </c>
      <c r="G611" s="71">
        <v>248</v>
      </c>
      <c r="H611" s="72">
        <v>0.52990000000000004</v>
      </c>
      <c r="I611" s="73">
        <f t="shared" si="28"/>
        <v>17</v>
      </c>
      <c r="J611" s="73">
        <f t="shared" si="29"/>
        <v>5</v>
      </c>
      <c r="K611" s="22"/>
    </row>
    <row r="612" spans="1:11" x14ac:dyDescent="0.35">
      <c r="A612" s="71">
        <v>2097</v>
      </c>
      <c r="B612" s="71">
        <f t="shared" si="27"/>
        <v>4107500</v>
      </c>
      <c r="C612" s="71" t="s">
        <v>68</v>
      </c>
      <c r="D612" s="71">
        <v>3361</v>
      </c>
      <c r="E612" s="71" t="s">
        <v>896</v>
      </c>
      <c r="F612" s="71">
        <v>194</v>
      </c>
      <c r="G612" s="71">
        <v>99</v>
      </c>
      <c r="H612" s="72">
        <v>0.51029999999999998</v>
      </c>
      <c r="I612" s="73">
        <f t="shared" si="28"/>
        <v>17</v>
      </c>
      <c r="J612" s="73">
        <f t="shared" si="29"/>
        <v>5</v>
      </c>
      <c r="K612" s="22"/>
    </row>
    <row r="613" spans="1:11" x14ac:dyDescent="0.35">
      <c r="A613" s="71">
        <v>2097</v>
      </c>
      <c r="B613" s="71">
        <f t="shared" si="27"/>
        <v>4107500</v>
      </c>
      <c r="C613" s="71" t="s">
        <v>68</v>
      </c>
      <c r="D613" s="71">
        <v>627</v>
      </c>
      <c r="E613" s="71" t="s">
        <v>2363</v>
      </c>
      <c r="F613" s="71">
        <v>631</v>
      </c>
      <c r="G613" s="71">
        <v>318</v>
      </c>
      <c r="H613" s="72">
        <v>0.504</v>
      </c>
      <c r="I613" s="73">
        <f t="shared" si="28"/>
        <v>17</v>
      </c>
      <c r="J613" s="73">
        <f t="shared" si="29"/>
        <v>5</v>
      </c>
      <c r="K613" s="22"/>
    </row>
    <row r="614" spans="1:11" x14ac:dyDescent="0.35">
      <c r="A614" s="71">
        <v>2097</v>
      </c>
      <c r="B614" s="71">
        <f t="shared" si="27"/>
        <v>4107500</v>
      </c>
      <c r="C614" s="71" t="s">
        <v>68</v>
      </c>
      <c r="D614" s="71">
        <v>3240</v>
      </c>
      <c r="E614" s="71" t="s">
        <v>2364</v>
      </c>
      <c r="F614" s="71">
        <v>749</v>
      </c>
      <c r="G614" s="71">
        <v>308</v>
      </c>
      <c r="H614" s="72">
        <v>0.41120000000000001</v>
      </c>
      <c r="I614" s="73">
        <f t="shared" si="28"/>
        <v>17</v>
      </c>
      <c r="J614" s="73">
        <f t="shared" si="29"/>
        <v>5</v>
      </c>
      <c r="K614" s="22"/>
    </row>
    <row r="615" spans="1:11" x14ac:dyDescent="0.35">
      <c r="A615" s="71">
        <v>2099</v>
      </c>
      <c r="B615" s="71">
        <f t="shared" si="27"/>
        <v>4100019</v>
      </c>
      <c r="C615" s="71" t="s">
        <v>160</v>
      </c>
      <c r="D615" s="71">
        <v>659</v>
      </c>
      <c r="E615" s="71" t="s">
        <v>2365</v>
      </c>
      <c r="F615" s="71">
        <v>418</v>
      </c>
      <c r="G615" s="71">
        <v>229</v>
      </c>
      <c r="H615" s="72">
        <v>0.54779999999999995</v>
      </c>
      <c r="I615" s="73">
        <f t="shared" si="28"/>
        <v>3</v>
      </c>
      <c r="J615" s="73">
        <f t="shared" si="29"/>
        <v>1</v>
      </c>
      <c r="K615" s="22" t="s">
        <v>1889</v>
      </c>
    </row>
    <row r="616" spans="1:11" x14ac:dyDescent="0.35">
      <c r="A616" s="71">
        <v>2099</v>
      </c>
      <c r="B616" s="71">
        <f t="shared" si="27"/>
        <v>4100019</v>
      </c>
      <c r="C616" s="71" t="s">
        <v>160</v>
      </c>
      <c r="D616" s="71">
        <v>689</v>
      </c>
      <c r="E616" s="71" t="s">
        <v>2366</v>
      </c>
      <c r="F616" s="71">
        <v>264</v>
      </c>
      <c r="G616" s="71">
        <v>128</v>
      </c>
      <c r="H616" s="72">
        <v>0.48480000000000001</v>
      </c>
      <c r="I616" s="73">
        <f t="shared" si="28"/>
        <v>3</v>
      </c>
      <c r="J616" s="73">
        <f t="shared" si="29"/>
        <v>1</v>
      </c>
      <c r="K616" s="22"/>
    </row>
    <row r="617" spans="1:11" x14ac:dyDescent="0.35">
      <c r="A617" s="71">
        <v>2099</v>
      </c>
      <c r="B617" s="71">
        <f t="shared" si="27"/>
        <v>4100019</v>
      </c>
      <c r="C617" s="71" t="s">
        <v>160</v>
      </c>
      <c r="D617" s="71">
        <v>2723</v>
      </c>
      <c r="E617" s="71" t="s">
        <v>2367</v>
      </c>
      <c r="F617" s="71">
        <v>116</v>
      </c>
      <c r="G617" s="71">
        <v>56</v>
      </c>
      <c r="H617" s="72">
        <v>0.48280000000000001</v>
      </c>
      <c r="I617" s="73">
        <f t="shared" si="28"/>
        <v>3</v>
      </c>
      <c r="J617" s="73">
        <f t="shared" si="29"/>
        <v>1</v>
      </c>
      <c r="K617" s="22"/>
    </row>
    <row r="618" spans="1:11" ht="29" x14ac:dyDescent="0.35">
      <c r="A618" s="71">
        <v>2100</v>
      </c>
      <c r="B618" s="71">
        <f t="shared" si="27"/>
        <v>4101120</v>
      </c>
      <c r="C618" s="71" t="s">
        <v>44</v>
      </c>
      <c r="D618" s="71">
        <v>644</v>
      </c>
      <c r="E618" s="71" t="s">
        <v>2368</v>
      </c>
      <c r="F618" s="71">
        <v>342</v>
      </c>
      <c r="G618" s="71">
        <v>260</v>
      </c>
      <c r="H618" s="72">
        <v>0.76019999999999999</v>
      </c>
      <c r="I618" s="73">
        <f t="shared" si="28"/>
        <v>20</v>
      </c>
      <c r="J618" s="73">
        <f t="shared" si="29"/>
        <v>5</v>
      </c>
      <c r="K618" s="22" t="s">
        <v>1889</v>
      </c>
    </row>
    <row r="619" spans="1:11" ht="29" x14ac:dyDescent="0.35">
      <c r="A619" s="71">
        <v>2100</v>
      </c>
      <c r="B619" s="71">
        <f t="shared" si="27"/>
        <v>4101120</v>
      </c>
      <c r="C619" s="71" t="s">
        <v>44</v>
      </c>
      <c r="D619" s="71">
        <v>648</v>
      </c>
      <c r="E619" s="71" t="s">
        <v>2369</v>
      </c>
      <c r="F619" s="71">
        <v>272</v>
      </c>
      <c r="G619" s="71">
        <v>199</v>
      </c>
      <c r="H619" s="72">
        <v>0.73160000000000003</v>
      </c>
      <c r="I619" s="73">
        <f t="shared" si="28"/>
        <v>20</v>
      </c>
      <c r="J619" s="73">
        <f t="shared" si="29"/>
        <v>5</v>
      </c>
      <c r="K619" s="22" t="s">
        <v>1889</v>
      </c>
    </row>
    <row r="620" spans="1:11" ht="29" x14ac:dyDescent="0.35">
      <c r="A620" s="71">
        <v>2100</v>
      </c>
      <c r="B620" s="71">
        <f t="shared" si="27"/>
        <v>4101120</v>
      </c>
      <c r="C620" s="71" t="s">
        <v>44</v>
      </c>
      <c r="D620" s="71">
        <v>3950</v>
      </c>
      <c r="E620" s="71" t="s">
        <v>694</v>
      </c>
      <c r="F620" s="71">
        <v>169</v>
      </c>
      <c r="G620" s="71">
        <v>105</v>
      </c>
      <c r="H620" s="72">
        <v>0.62129999999999996</v>
      </c>
      <c r="I620" s="73">
        <f t="shared" si="28"/>
        <v>20</v>
      </c>
      <c r="J620" s="73">
        <f t="shared" si="29"/>
        <v>5</v>
      </c>
      <c r="K620" s="22" t="s">
        <v>1889</v>
      </c>
    </row>
    <row r="621" spans="1:11" ht="29" x14ac:dyDescent="0.35">
      <c r="A621" s="71">
        <v>2100</v>
      </c>
      <c r="B621" s="71">
        <f t="shared" si="27"/>
        <v>4101120</v>
      </c>
      <c r="C621" s="71" t="s">
        <v>44</v>
      </c>
      <c r="D621" s="71">
        <v>646</v>
      </c>
      <c r="E621" s="71" t="s">
        <v>2370</v>
      </c>
      <c r="F621" s="71">
        <v>127</v>
      </c>
      <c r="G621" s="71">
        <v>76</v>
      </c>
      <c r="H621" s="72">
        <v>0.59840000000000004</v>
      </c>
      <c r="I621" s="73">
        <f t="shared" si="28"/>
        <v>20</v>
      </c>
      <c r="J621" s="73">
        <f t="shared" si="29"/>
        <v>5</v>
      </c>
      <c r="K621" s="22" t="s">
        <v>1889</v>
      </c>
    </row>
    <row r="622" spans="1:11" ht="29" x14ac:dyDescent="0.35">
      <c r="A622" s="71">
        <v>2100</v>
      </c>
      <c r="B622" s="71">
        <f t="shared" si="27"/>
        <v>4101120</v>
      </c>
      <c r="C622" s="71" t="s">
        <v>44</v>
      </c>
      <c r="D622" s="71">
        <v>647</v>
      </c>
      <c r="E622" s="71" t="s">
        <v>2371</v>
      </c>
      <c r="F622" s="71">
        <v>142</v>
      </c>
      <c r="G622" s="71">
        <v>72</v>
      </c>
      <c r="H622" s="72">
        <v>0.50700000000000001</v>
      </c>
      <c r="I622" s="73">
        <f t="shared" si="28"/>
        <v>20</v>
      </c>
      <c r="J622" s="73">
        <f t="shared" si="29"/>
        <v>5</v>
      </c>
      <c r="K622" s="22" t="s">
        <v>1889</v>
      </c>
    </row>
    <row r="623" spans="1:11" ht="29" x14ac:dyDescent="0.35">
      <c r="A623" s="71">
        <v>2100</v>
      </c>
      <c r="B623" s="71">
        <f t="shared" si="27"/>
        <v>4101120</v>
      </c>
      <c r="C623" s="71" t="s">
        <v>44</v>
      </c>
      <c r="D623" s="71">
        <v>640</v>
      </c>
      <c r="E623" s="71" t="s">
        <v>2372</v>
      </c>
      <c r="F623" s="71">
        <v>315</v>
      </c>
      <c r="G623" s="71">
        <v>159</v>
      </c>
      <c r="H623" s="72">
        <v>0.50480000000000003</v>
      </c>
      <c r="I623" s="73">
        <f t="shared" si="28"/>
        <v>20</v>
      </c>
      <c r="J623" s="73">
        <f t="shared" si="29"/>
        <v>5</v>
      </c>
      <c r="K623" s="22"/>
    </row>
    <row r="624" spans="1:11" ht="29" x14ac:dyDescent="0.35">
      <c r="A624" s="71">
        <v>2100</v>
      </c>
      <c r="B624" s="71">
        <f t="shared" si="27"/>
        <v>4101120</v>
      </c>
      <c r="C624" s="71" t="s">
        <v>44</v>
      </c>
      <c r="D624" s="71">
        <v>631</v>
      </c>
      <c r="E624" s="71" t="s">
        <v>2373</v>
      </c>
      <c r="F624" s="71">
        <v>144</v>
      </c>
      <c r="G624" s="71">
        <v>72</v>
      </c>
      <c r="H624" s="72">
        <v>0.5</v>
      </c>
      <c r="I624" s="73">
        <f t="shared" si="28"/>
        <v>20</v>
      </c>
      <c r="J624" s="73">
        <f t="shared" si="29"/>
        <v>5</v>
      </c>
      <c r="K624" s="22"/>
    </row>
    <row r="625" spans="1:11" ht="29" x14ac:dyDescent="0.35">
      <c r="A625" s="71">
        <v>2100</v>
      </c>
      <c r="B625" s="71">
        <f t="shared" si="27"/>
        <v>4101120</v>
      </c>
      <c r="C625" s="71" t="s">
        <v>44</v>
      </c>
      <c r="D625" s="71">
        <v>632</v>
      </c>
      <c r="E625" s="71" t="s">
        <v>2374</v>
      </c>
      <c r="F625" s="71">
        <v>770</v>
      </c>
      <c r="G625" s="71">
        <v>374</v>
      </c>
      <c r="H625" s="72">
        <v>0.48570000000000002</v>
      </c>
      <c r="I625" s="73">
        <f t="shared" si="28"/>
        <v>20</v>
      </c>
      <c r="J625" s="73">
        <f t="shared" si="29"/>
        <v>5</v>
      </c>
      <c r="K625" s="22"/>
    </row>
    <row r="626" spans="1:11" ht="29" x14ac:dyDescent="0.35">
      <c r="A626" s="71">
        <v>2100</v>
      </c>
      <c r="B626" s="71">
        <f t="shared" si="27"/>
        <v>4101120</v>
      </c>
      <c r="C626" s="71" t="s">
        <v>44</v>
      </c>
      <c r="D626" s="71">
        <v>645</v>
      </c>
      <c r="E626" s="71" t="s">
        <v>2375</v>
      </c>
      <c r="F626" s="71">
        <v>400</v>
      </c>
      <c r="G626" s="71">
        <v>189</v>
      </c>
      <c r="H626" s="72">
        <v>0.47249999999999998</v>
      </c>
      <c r="I626" s="73">
        <f t="shared" si="28"/>
        <v>20</v>
      </c>
      <c r="J626" s="73">
        <f t="shared" si="29"/>
        <v>5</v>
      </c>
      <c r="K626" s="22"/>
    </row>
    <row r="627" spans="1:11" ht="29" x14ac:dyDescent="0.35">
      <c r="A627" s="71">
        <v>2100</v>
      </c>
      <c r="B627" s="71">
        <f t="shared" si="27"/>
        <v>4101120</v>
      </c>
      <c r="C627" s="71" t="s">
        <v>44</v>
      </c>
      <c r="D627" s="71">
        <v>636</v>
      </c>
      <c r="E627" s="71" t="s">
        <v>2376</v>
      </c>
      <c r="F627" s="71">
        <v>422</v>
      </c>
      <c r="G627" s="71">
        <v>195</v>
      </c>
      <c r="H627" s="72">
        <v>0.46210000000000001</v>
      </c>
      <c r="I627" s="73">
        <f t="shared" si="28"/>
        <v>20</v>
      </c>
      <c r="J627" s="73">
        <f t="shared" si="29"/>
        <v>5</v>
      </c>
      <c r="K627" s="22"/>
    </row>
    <row r="628" spans="1:11" ht="29" x14ac:dyDescent="0.35">
      <c r="A628" s="71">
        <v>2100</v>
      </c>
      <c r="B628" s="71">
        <f t="shared" si="27"/>
        <v>4101120</v>
      </c>
      <c r="C628" s="71" t="s">
        <v>44</v>
      </c>
      <c r="D628" s="71">
        <v>643</v>
      </c>
      <c r="E628" s="71" t="s">
        <v>2377</v>
      </c>
      <c r="F628" s="71">
        <v>301</v>
      </c>
      <c r="G628" s="71">
        <v>131</v>
      </c>
      <c r="H628" s="72">
        <v>0.43519999999999998</v>
      </c>
      <c r="I628" s="73">
        <f t="shared" si="28"/>
        <v>20</v>
      </c>
      <c r="J628" s="73">
        <f t="shared" si="29"/>
        <v>5</v>
      </c>
      <c r="K628" s="22"/>
    </row>
    <row r="629" spans="1:11" ht="29" x14ac:dyDescent="0.35">
      <c r="A629" s="71">
        <v>2100</v>
      </c>
      <c r="B629" s="71">
        <f t="shared" si="27"/>
        <v>4101120</v>
      </c>
      <c r="C629" s="71" t="s">
        <v>44</v>
      </c>
      <c r="D629" s="71">
        <v>642</v>
      </c>
      <c r="E629" s="71" t="s">
        <v>2378</v>
      </c>
      <c r="F629" s="71">
        <v>623</v>
      </c>
      <c r="G629" s="71">
        <v>271</v>
      </c>
      <c r="H629" s="72">
        <v>0.435</v>
      </c>
      <c r="I629" s="73">
        <f t="shared" si="28"/>
        <v>20</v>
      </c>
      <c r="J629" s="73">
        <f t="shared" si="29"/>
        <v>5</v>
      </c>
      <c r="K629" s="22"/>
    </row>
    <row r="630" spans="1:11" ht="29" x14ac:dyDescent="0.35">
      <c r="A630" s="71">
        <v>2100</v>
      </c>
      <c r="B630" s="71">
        <f t="shared" si="27"/>
        <v>4101120</v>
      </c>
      <c r="C630" s="71" t="s">
        <v>44</v>
      </c>
      <c r="D630" s="71">
        <v>650</v>
      </c>
      <c r="E630" s="71" t="s">
        <v>2379</v>
      </c>
      <c r="F630" s="74">
        <v>1368</v>
      </c>
      <c r="G630" s="71">
        <v>533</v>
      </c>
      <c r="H630" s="72">
        <v>0.3896</v>
      </c>
      <c r="I630" s="73">
        <f t="shared" si="28"/>
        <v>20</v>
      </c>
      <c r="J630" s="73">
        <f t="shared" si="29"/>
        <v>5</v>
      </c>
      <c r="K630" s="22"/>
    </row>
    <row r="631" spans="1:11" ht="29" x14ac:dyDescent="0.35">
      <c r="A631" s="71">
        <v>2100</v>
      </c>
      <c r="B631" s="71">
        <f t="shared" si="27"/>
        <v>4101120</v>
      </c>
      <c r="C631" s="71" t="s">
        <v>44</v>
      </c>
      <c r="D631" s="71">
        <v>633</v>
      </c>
      <c r="E631" s="71" t="s">
        <v>699</v>
      </c>
      <c r="F631" s="71">
        <v>389</v>
      </c>
      <c r="G631" s="71">
        <v>108</v>
      </c>
      <c r="H631" s="72">
        <v>0.27760000000000001</v>
      </c>
      <c r="I631" s="73">
        <f t="shared" si="28"/>
        <v>20</v>
      </c>
      <c r="J631" s="73">
        <f t="shared" si="29"/>
        <v>5</v>
      </c>
      <c r="K631" s="22"/>
    </row>
    <row r="632" spans="1:11" ht="29" x14ac:dyDescent="0.35">
      <c r="A632" s="71">
        <v>2100</v>
      </c>
      <c r="B632" s="71">
        <f t="shared" si="27"/>
        <v>4101120</v>
      </c>
      <c r="C632" s="71" t="s">
        <v>44</v>
      </c>
      <c r="D632" s="71">
        <v>641</v>
      </c>
      <c r="E632" s="71" t="s">
        <v>2380</v>
      </c>
      <c r="F632" s="71">
        <v>321</v>
      </c>
      <c r="G632" s="71">
        <v>86</v>
      </c>
      <c r="H632" s="72">
        <v>0.26790000000000003</v>
      </c>
      <c r="I632" s="73">
        <f t="shared" si="28"/>
        <v>20</v>
      </c>
      <c r="J632" s="73">
        <f t="shared" si="29"/>
        <v>5</v>
      </c>
      <c r="K632" s="22"/>
    </row>
    <row r="633" spans="1:11" ht="29" x14ac:dyDescent="0.35">
      <c r="A633" s="71">
        <v>2100</v>
      </c>
      <c r="B633" s="71">
        <f t="shared" si="27"/>
        <v>4101120</v>
      </c>
      <c r="C633" s="71" t="s">
        <v>44</v>
      </c>
      <c r="D633" s="71">
        <v>638</v>
      </c>
      <c r="E633" s="71" t="s">
        <v>2381</v>
      </c>
      <c r="F633" s="71">
        <v>556</v>
      </c>
      <c r="G633" s="71">
        <v>148</v>
      </c>
      <c r="H633" s="72">
        <v>0.26619999999999999</v>
      </c>
      <c r="I633" s="73">
        <f t="shared" si="28"/>
        <v>20</v>
      </c>
      <c r="J633" s="73">
        <f t="shared" si="29"/>
        <v>5</v>
      </c>
      <c r="K633" s="22"/>
    </row>
    <row r="634" spans="1:11" ht="29" x14ac:dyDescent="0.35">
      <c r="A634" s="71">
        <v>2100</v>
      </c>
      <c r="B634" s="71">
        <f t="shared" si="27"/>
        <v>4101120</v>
      </c>
      <c r="C634" s="71" t="s">
        <v>44</v>
      </c>
      <c r="D634" s="71">
        <v>4744</v>
      </c>
      <c r="E634" s="71" t="s">
        <v>711</v>
      </c>
      <c r="F634" s="71">
        <v>768</v>
      </c>
      <c r="G634" s="71">
        <v>194</v>
      </c>
      <c r="H634" s="72">
        <v>0.25259999999999999</v>
      </c>
      <c r="I634" s="73">
        <f t="shared" si="28"/>
        <v>20</v>
      </c>
      <c r="J634" s="73">
        <f t="shared" si="29"/>
        <v>5</v>
      </c>
      <c r="K634" s="22"/>
    </row>
    <row r="635" spans="1:11" ht="29" x14ac:dyDescent="0.35">
      <c r="A635" s="71">
        <v>2100</v>
      </c>
      <c r="B635" s="71">
        <f t="shared" si="27"/>
        <v>4101120</v>
      </c>
      <c r="C635" s="71" t="s">
        <v>44</v>
      </c>
      <c r="D635" s="71">
        <v>649</v>
      </c>
      <c r="E635" s="71" t="s">
        <v>2382</v>
      </c>
      <c r="F635" s="74">
        <v>1207</v>
      </c>
      <c r="G635" s="71">
        <v>300</v>
      </c>
      <c r="H635" s="72">
        <v>0.24859999999999999</v>
      </c>
      <c r="I635" s="73">
        <f t="shared" si="28"/>
        <v>20</v>
      </c>
      <c r="J635" s="73">
        <f t="shared" si="29"/>
        <v>5</v>
      </c>
      <c r="K635" s="22"/>
    </row>
    <row r="636" spans="1:11" ht="29" x14ac:dyDescent="0.35">
      <c r="A636" s="71">
        <v>2100</v>
      </c>
      <c r="B636" s="71">
        <f t="shared" si="27"/>
        <v>4101120</v>
      </c>
      <c r="C636" s="71" t="s">
        <v>44</v>
      </c>
      <c r="D636" s="71">
        <v>637</v>
      </c>
      <c r="E636" s="71" t="s">
        <v>2383</v>
      </c>
      <c r="F636" s="71">
        <v>323</v>
      </c>
      <c r="G636" s="71">
        <v>58</v>
      </c>
      <c r="H636" s="72">
        <v>0.17960000000000001</v>
      </c>
      <c r="I636" s="73">
        <f t="shared" si="28"/>
        <v>20</v>
      </c>
      <c r="J636" s="73">
        <f t="shared" si="29"/>
        <v>5</v>
      </c>
      <c r="K636" s="22"/>
    </row>
    <row r="637" spans="1:11" ht="29" x14ac:dyDescent="0.35">
      <c r="A637" s="71">
        <v>2100</v>
      </c>
      <c r="B637" s="71">
        <f t="shared" si="27"/>
        <v>4101120</v>
      </c>
      <c r="C637" s="71" t="s">
        <v>44</v>
      </c>
      <c r="D637" s="71">
        <v>639</v>
      </c>
      <c r="E637" s="71" t="s">
        <v>1942</v>
      </c>
      <c r="F637" s="71">
        <v>372</v>
      </c>
      <c r="G637" s="71">
        <v>42</v>
      </c>
      <c r="H637" s="72">
        <v>0.1129</v>
      </c>
      <c r="I637" s="73">
        <f t="shared" si="28"/>
        <v>20</v>
      </c>
      <c r="J637" s="73">
        <f t="shared" si="29"/>
        <v>5</v>
      </c>
      <c r="K637" s="22"/>
    </row>
    <row r="638" spans="1:11" x14ac:dyDescent="0.35">
      <c r="A638" s="71">
        <v>2101</v>
      </c>
      <c r="B638" s="71">
        <f t="shared" si="27"/>
        <v>4107380</v>
      </c>
      <c r="C638" s="71" t="s">
        <v>78</v>
      </c>
      <c r="D638" s="71">
        <v>653</v>
      </c>
      <c r="E638" s="71" t="s">
        <v>887</v>
      </c>
      <c r="F638" s="71">
        <v>341</v>
      </c>
      <c r="G638" s="71">
        <v>310</v>
      </c>
      <c r="H638" s="72">
        <v>0.90910000000000002</v>
      </c>
      <c r="I638" s="73">
        <f t="shared" si="28"/>
        <v>9</v>
      </c>
      <c r="J638" s="73">
        <f t="shared" si="29"/>
        <v>3</v>
      </c>
      <c r="K638" s="22" t="s">
        <v>1889</v>
      </c>
    </row>
    <row r="639" spans="1:11" x14ac:dyDescent="0.35">
      <c r="A639" s="71">
        <v>2101</v>
      </c>
      <c r="B639" s="71">
        <f t="shared" si="27"/>
        <v>4107380</v>
      </c>
      <c r="C639" s="71" t="s">
        <v>78</v>
      </c>
      <c r="D639" s="71">
        <v>3504</v>
      </c>
      <c r="E639" s="71" t="s">
        <v>891</v>
      </c>
      <c r="F639" s="71">
        <v>347</v>
      </c>
      <c r="G639" s="71">
        <v>264</v>
      </c>
      <c r="H639" s="72">
        <v>0.76080000000000003</v>
      </c>
      <c r="I639" s="73">
        <f t="shared" si="28"/>
        <v>9</v>
      </c>
      <c r="J639" s="73">
        <f t="shared" si="29"/>
        <v>3</v>
      </c>
      <c r="K639" s="22" t="s">
        <v>1889</v>
      </c>
    </row>
    <row r="640" spans="1:11" x14ac:dyDescent="0.35">
      <c r="A640" s="71">
        <v>2101</v>
      </c>
      <c r="B640" s="71">
        <f t="shared" si="27"/>
        <v>4107380</v>
      </c>
      <c r="C640" s="71" t="s">
        <v>78</v>
      </c>
      <c r="D640" s="71">
        <v>652</v>
      </c>
      <c r="E640" s="71" t="s">
        <v>886</v>
      </c>
      <c r="F640" s="71">
        <v>325</v>
      </c>
      <c r="G640" s="71">
        <v>238</v>
      </c>
      <c r="H640" s="72">
        <v>0.73229999999999995</v>
      </c>
      <c r="I640" s="73">
        <f t="shared" si="28"/>
        <v>9</v>
      </c>
      <c r="J640" s="73">
        <f t="shared" si="29"/>
        <v>3</v>
      </c>
      <c r="K640" s="22" t="s">
        <v>1889</v>
      </c>
    </row>
    <row r="641" spans="1:11" x14ac:dyDescent="0.35">
      <c r="A641" s="71">
        <v>2101</v>
      </c>
      <c r="B641" s="71">
        <f t="shared" si="27"/>
        <v>4107380</v>
      </c>
      <c r="C641" s="71" t="s">
        <v>78</v>
      </c>
      <c r="D641" s="71">
        <v>658</v>
      </c>
      <c r="E641" s="71" t="s">
        <v>888</v>
      </c>
      <c r="F641" s="71">
        <v>298</v>
      </c>
      <c r="G641" s="71">
        <v>190</v>
      </c>
      <c r="H641" s="72">
        <v>0.63759999999999994</v>
      </c>
      <c r="I641" s="73">
        <f t="shared" si="28"/>
        <v>9</v>
      </c>
      <c r="J641" s="73">
        <f t="shared" si="29"/>
        <v>3</v>
      </c>
      <c r="K641" s="22"/>
    </row>
    <row r="642" spans="1:11" x14ac:dyDescent="0.35">
      <c r="A642" s="71">
        <v>2101</v>
      </c>
      <c r="B642" s="71">
        <f t="shared" si="27"/>
        <v>4107380</v>
      </c>
      <c r="C642" s="71" t="s">
        <v>78</v>
      </c>
      <c r="D642" s="71">
        <v>3503</v>
      </c>
      <c r="E642" s="71" t="s">
        <v>892</v>
      </c>
      <c r="F642" s="71">
        <v>419</v>
      </c>
      <c r="G642" s="71">
        <v>259</v>
      </c>
      <c r="H642" s="72">
        <v>0.61809999999999998</v>
      </c>
      <c r="I642" s="73">
        <f t="shared" si="28"/>
        <v>9</v>
      </c>
      <c r="J642" s="73">
        <f t="shared" si="29"/>
        <v>3</v>
      </c>
      <c r="K642" s="22"/>
    </row>
    <row r="643" spans="1:11" x14ac:dyDescent="0.35">
      <c r="A643" s="71">
        <v>2101</v>
      </c>
      <c r="B643" s="71">
        <f t="shared" si="27"/>
        <v>4107380</v>
      </c>
      <c r="C643" s="71" t="s">
        <v>78</v>
      </c>
      <c r="D643" s="71">
        <v>671</v>
      </c>
      <c r="E643" s="71" t="s">
        <v>889</v>
      </c>
      <c r="F643" s="71">
        <v>242</v>
      </c>
      <c r="G643" s="71">
        <v>141</v>
      </c>
      <c r="H643" s="72">
        <v>0.58260000000000001</v>
      </c>
      <c r="I643" s="73">
        <f t="shared" si="28"/>
        <v>9</v>
      </c>
      <c r="J643" s="73">
        <f t="shared" si="29"/>
        <v>3</v>
      </c>
      <c r="K643" s="22"/>
    </row>
    <row r="644" spans="1:11" x14ac:dyDescent="0.35">
      <c r="A644" s="71">
        <v>2101</v>
      </c>
      <c r="B644" s="71">
        <f t="shared" si="27"/>
        <v>4107380</v>
      </c>
      <c r="C644" s="71" t="s">
        <v>78</v>
      </c>
      <c r="D644" s="71">
        <v>674</v>
      </c>
      <c r="E644" s="71" t="s">
        <v>2384</v>
      </c>
      <c r="F644" s="71">
        <v>639</v>
      </c>
      <c r="G644" s="71">
        <v>255</v>
      </c>
      <c r="H644" s="72">
        <v>0.39910000000000001</v>
      </c>
      <c r="I644" s="73">
        <f t="shared" si="28"/>
        <v>9</v>
      </c>
      <c r="J644" s="73">
        <f t="shared" si="29"/>
        <v>3</v>
      </c>
      <c r="K644" s="22"/>
    </row>
    <row r="645" spans="1:11" x14ac:dyDescent="0.35">
      <c r="A645" s="71">
        <v>2101</v>
      </c>
      <c r="B645" s="71">
        <f t="shared" si="27"/>
        <v>4107380</v>
      </c>
      <c r="C645" s="71" t="s">
        <v>78</v>
      </c>
      <c r="D645" s="71">
        <v>688</v>
      </c>
      <c r="E645" s="71" t="s">
        <v>2385</v>
      </c>
      <c r="F645" s="74">
        <v>1174</v>
      </c>
      <c r="G645" s="71">
        <v>362</v>
      </c>
      <c r="H645" s="72">
        <v>0.30830000000000002</v>
      </c>
      <c r="I645" s="73">
        <f t="shared" si="28"/>
        <v>9</v>
      </c>
      <c r="J645" s="73">
        <f t="shared" si="29"/>
        <v>3</v>
      </c>
      <c r="K645" s="22"/>
    </row>
    <row r="646" spans="1:11" x14ac:dyDescent="0.35">
      <c r="A646" s="71">
        <v>2101</v>
      </c>
      <c r="B646" s="71">
        <f t="shared" si="27"/>
        <v>4107380</v>
      </c>
      <c r="C646" s="71" t="s">
        <v>78</v>
      </c>
      <c r="D646" s="71">
        <v>3505</v>
      </c>
      <c r="E646" s="71" t="s">
        <v>893</v>
      </c>
      <c r="F646" s="71">
        <v>323</v>
      </c>
      <c r="G646" s="71">
        <v>0</v>
      </c>
      <c r="H646" s="72">
        <v>0</v>
      </c>
      <c r="I646" s="73">
        <f t="shared" si="28"/>
        <v>9</v>
      </c>
      <c r="J646" s="73">
        <f t="shared" si="29"/>
        <v>3</v>
      </c>
      <c r="K646" s="22"/>
    </row>
    <row r="647" spans="1:11" x14ac:dyDescent="0.35">
      <c r="A647" s="71">
        <v>2102</v>
      </c>
      <c r="B647" s="71">
        <f t="shared" si="27"/>
        <v>4111970</v>
      </c>
      <c r="C647" s="71" t="s">
        <v>108</v>
      </c>
      <c r="D647" s="71">
        <v>662</v>
      </c>
      <c r="E647" s="71" t="s">
        <v>2386</v>
      </c>
      <c r="F647" s="71">
        <v>338</v>
      </c>
      <c r="G647" s="71">
        <v>175</v>
      </c>
      <c r="H647" s="72">
        <v>0.51780000000000004</v>
      </c>
      <c r="I647" s="73">
        <f t="shared" si="28"/>
        <v>7</v>
      </c>
      <c r="J647" s="73">
        <f t="shared" si="29"/>
        <v>2</v>
      </c>
      <c r="K647" s="22" t="s">
        <v>1889</v>
      </c>
    </row>
    <row r="648" spans="1:11" x14ac:dyDescent="0.35">
      <c r="A648" s="71">
        <v>2102</v>
      </c>
      <c r="B648" s="71">
        <f t="shared" ref="B648:B711" si="30">IF(ISNA(VLOOKUP($A648,POVRT,7,FALSE)),0,VLOOKUP($A648,POVRT,7,FALSE))</f>
        <v>4111970</v>
      </c>
      <c r="C648" s="71" t="s">
        <v>108</v>
      </c>
      <c r="D648" s="71">
        <v>666</v>
      </c>
      <c r="E648" s="71" t="s">
        <v>2387</v>
      </c>
      <c r="F648" s="71">
        <v>268</v>
      </c>
      <c r="G648" s="71">
        <v>115</v>
      </c>
      <c r="H648" s="72">
        <v>0.42909999999999998</v>
      </c>
      <c r="I648" s="73">
        <f t="shared" ref="I648:I711" si="31">IF(ISNA(VLOOKUP($A648,Quar,3,FALSE)),0,VLOOKUP($A648,Quar,3,FALSE))</f>
        <v>7</v>
      </c>
      <c r="J648" s="73">
        <f t="shared" ref="J648:J711" si="32">IF(ISNA(VLOOKUP($A648,Quar,6,FALSE)),0,VLOOKUP($A648,Quar,6,FALSE))</f>
        <v>2</v>
      </c>
      <c r="K648" s="22" t="s">
        <v>1889</v>
      </c>
    </row>
    <row r="649" spans="1:11" x14ac:dyDescent="0.35">
      <c r="A649" s="71">
        <v>2102</v>
      </c>
      <c r="B649" s="71">
        <f t="shared" si="30"/>
        <v>4111970</v>
      </c>
      <c r="C649" s="71" t="s">
        <v>108</v>
      </c>
      <c r="D649" s="71">
        <v>668</v>
      </c>
      <c r="E649" s="71" t="s">
        <v>2388</v>
      </c>
      <c r="F649" s="71">
        <v>353</v>
      </c>
      <c r="G649" s="71">
        <v>127</v>
      </c>
      <c r="H649" s="72">
        <v>0.35980000000000001</v>
      </c>
      <c r="I649" s="73">
        <f t="shared" si="31"/>
        <v>7</v>
      </c>
      <c r="J649" s="73">
        <f t="shared" si="32"/>
        <v>2</v>
      </c>
      <c r="K649" s="22"/>
    </row>
    <row r="650" spans="1:11" x14ac:dyDescent="0.35">
      <c r="A650" s="71">
        <v>2102</v>
      </c>
      <c r="B650" s="71">
        <f t="shared" si="30"/>
        <v>4111970</v>
      </c>
      <c r="C650" s="71" t="s">
        <v>108</v>
      </c>
      <c r="D650" s="71">
        <v>663</v>
      </c>
      <c r="E650" s="71" t="s">
        <v>2389</v>
      </c>
      <c r="F650" s="71">
        <v>361</v>
      </c>
      <c r="G650" s="71">
        <v>128</v>
      </c>
      <c r="H650" s="72">
        <v>0.35460000000000003</v>
      </c>
      <c r="I650" s="73">
        <f t="shared" si="31"/>
        <v>7</v>
      </c>
      <c r="J650" s="73">
        <f t="shared" si="32"/>
        <v>2</v>
      </c>
      <c r="K650" s="22"/>
    </row>
    <row r="651" spans="1:11" x14ac:dyDescent="0.35">
      <c r="A651" s="71">
        <v>2102</v>
      </c>
      <c r="B651" s="71">
        <f t="shared" si="30"/>
        <v>4111970</v>
      </c>
      <c r="C651" s="71" t="s">
        <v>108</v>
      </c>
      <c r="D651" s="71">
        <v>669</v>
      </c>
      <c r="E651" s="71" t="s">
        <v>2390</v>
      </c>
      <c r="F651" s="71">
        <v>655</v>
      </c>
      <c r="G651" s="71">
        <v>226</v>
      </c>
      <c r="H651" s="72">
        <v>0.34499999999999997</v>
      </c>
      <c r="I651" s="73">
        <f t="shared" si="31"/>
        <v>7</v>
      </c>
      <c r="J651" s="73">
        <f t="shared" si="32"/>
        <v>2</v>
      </c>
      <c r="K651" s="22"/>
    </row>
    <row r="652" spans="1:11" x14ac:dyDescent="0.35">
      <c r="A652" s="71">
        <v>2102</v>
      </c>
      <c r="B652" s="71">
        <f t="shared" si="30"/>
        <v>4111970</v>
      </c>
      <c r="C652" s="71" t="s">
        <v>108</v>
      </c>
      <c r="D652" s="71">
        <v>664</v>
      </c>
      <c r="E652" s="71" t="s">
        <v>2391</v>
      </c>
      <c r="F652" s="71">
        <v>153</v>
      </c>
      <c r="G652" s="71">
        <v>52</v>
      </c>
      <c r="H652" s="72">
        <v>0.33989999999999998</v>
      </c>
      <c r="I652" s="73">
        <f t="shared" si="31"/>
        <v>7</v>
      </c>
      <c r="J652" s="73">
        <f t="shared" si="32"/>
        <v>2</v>
      </c>
      <c r="K652" s="22"/>
    </row>
    <row r="653" spans="1:11" x14ac:dyDescent="0.35">
      <c r="A653" s="71">
        <v>2102</v>
      </c>
      <c r="B653" s="71">
        <f t="shared" si="30"/>
        <v>4111970</v>
      </c>
      <c r="C653" s="71" t="s">
        <v>108</v>
      </c>
      <c r="D653" s="71">
        <v>4484</v>
      </c>
      <c r="E653" s="71" t="s">
        <v>1498</v>
      </c>
      <c r="F653" s="71">
        <v>142</v>
      </c>
      <c r="G653" s="71">
        <v>25</v>
      </c>
      <c r="H653" s="72">
        <v>0.17610000000000001</v>
      </c>
      <c r="I653" s="73">
        <f t="shared" si="31"/>
        <v>7</v>
      </c>
      <c r="J653" s="73">
        <f t="shared" si="32"/>
        <v>2</v>
      </c>
      <c r="K653" s="22"/>
    </row>
    <row r="654" spans="1:11" x14ac:dyDescent="0.35">
      <c r="A654" s="71">
        <v>2103</v>
      </c>
      <c r="B654" s="71">
        <f t="shared" si="30"/>
        <v>4111040</v>
      </c>
      <c r="C654" s="71" t="s">
        <v>91</v>
      </c>
      <c r="D654" s="71">
        <v>677</v>
      </c>
      <c r="E654" s="71" t="s">
        <v>2392</v>
      </c>
      <c r="F654" s="71">
        <v>142</v>
      </c>
      <c r="G654" s="71">
        <v>74</v>
      </c>
      <c r="H654" s="72">
        <v>0.52110000000000001</v>
      </c>
      <c r="I654" s="73">
        <f t="shared" si="31"/>
        <v>5</v>
      </c>
      <c r="J654" s="73">
        <f t="shared" si="32"/>
        <v>2</v>
      </c>
      <c r="K654" s="22" t="s">
        <v>1889</v>
      </c>
    </row>
    <row r="655" spans="1:11" x14ac:dyDescent="0.35">
      <c r="A655" s="71">
        <v>2103</v>
      </c>
      <c r="B655" s="71">
        <f t="shared" si="30"/>
        <v>4111040</v>
      </c>
      <c r="C655" s="71" t="s">
        <v>91</v>
      </c>
      <c r="D655" s="71">
        <v>676</v>
      </c>
      <c r="E655" s="71" t="s">
        <v>2302</v>
      </c>
      <c r="F655" s="71">
        <v>278</v>
      </c>
      <c r="G655" s="71">
        <v>125</v>
      </c>
      <c r="H655" s="72">
        <v>0.4496</v>
      </c>
      <c r="I655" s="73">
        <f t="shared" si="31"/>
        <v>5</v>
      </c>
      <c r="J655" s="73">
        <f t="shared" si="32"/>
        <v>2</v>
      </c>
      <c r="K655" s="22" t="s">
        <v>1889</v>
      </c>
    </row>
    <row r="656" spans="1:11" x14ac:dyDescent="0.35">
      <c r="A656" s="71">
        <v>2103</v>
      </c>
      <c r="B656" s="71">
        <f t="shared" si="30"/>
        <v>4111040</v>
      </c>
      <c r="C656" s="71" t="s">
        <v>91</v>
      </c>
      <c r="D656" s="71">
        <v>678</v>
      </c>
      <c r="E656" s="71" t="s">
        <v>2393</v>
      </c>
      <c r="F656" s="71">
        <v>227</v>
      </c>
      <c r="G656" s="71">
        <v>73</v>
      </c>
      <c r="H656" s="72">
        <v>0.3216</v>
      </c>
      <c r="I656" s="73">
        <f t="shared" si="31"/>
        <v>5</v>
      </c>
      <c r="J656" s="73">
        <f t="shared" si="32"/>
        <v>2</v>
      </c>
      <c r="K656" s="22"/>
    </row>
    <row r="657" spans="1:11" x14ac:dyDescent="0.35">
      <c r="A657" s="71">
        <v>2103</v>
      </c>
      <c r="B657" s="71">
        <f t="shared" si="30"/>
        <v>4111040</v>
      </c>
      <c r="C657" s="71" t="s">
        <v>91</v>
      </c>
      <c r="D657" s="71">
        <v>2994</v>
      </c>
      <c r="E657" s="71" t="s">
        <v>1393</v>
      </c>
      <c r="F657" s="71">
        <v>41</v>
      </c>
      <c r="G657" s="71">
        <v>5</v>
      </c>
      <c r="H657" s="72">
        <v>0.122</v>
      </c>
      <c r="I657" s="73">
        <f t="shared" si="31"/>
        <v>5</v>
      </c>
      <c r="J657" s="73">
        <f t="shared" si="32"/>
        <v>2</v>
      </c>
      <c r="K657" s="22"/>
    </row>
    <row r="658" spans="1:11" ht="29" x14ac:dyDescent="0.35">
      <c r="A658" s="71">
        <v>2103</v>
      </c>
      <c r="B658" s="71">
        <f t="shared" si="30"/>
        <v>4111040</v>
      </c>
      <c r="C658" s="71" t="s">
        <v>91</v>
      </c>
      <c r="D658" s="71">
        <v>5457</v>
      </c>
      <c r="E658" s="71" t="s">
        <v>1397</v>
      </c>
      <c r="F658" s="74">
        <v>1338</v>
      </c>
      <c r="G658" s="71">
        <v>120</v>
      </c>
      <c r="H658" s="72">
        <v>8.9700000000000002E-2</v>
      </c>
      <c r="I658" s="73">
        <f t="shared" si="31"/>
        <v>5</v>
      </c>
      <c r="J658" s="73">
        <f t="shared" si="32"/>
        <v>2</v>
      </c>
      <c r="K658" s="22"/>
    </row>
    <row r="659" spans="1:11" x14ac:dyDescent="0.35">
      <c r="A659" s="71">
        <v>2104</v>
      </c>
      <c r="B659" s="71">
        <f t="shared" si="30"/>
        <v>4108100</v>
      </c>
      <c r="C659" s="71" t="s">
        <v>66</v>
      </c>
      <c r="D659" s="71">
        <v>4399</v>
      </c>
      <c r="E659" s="71" t="s">
        <v>1381</v>
      </c>
      <c r="F659" s="74">
        <v>4507</v>
      </c>
      <c r="G659" s="74">
        <v>2359</v>
      </c>
      <c r="H659" s="72">
        <v>0.52339999999999998</v>
      </c>
      <c r="I659" s="73">
        <f t="shared" si="31"/>
        <v>3</v>
      </c>
      <c r="J659" s="73">
        <f t="shared" si="32"/>
        <v>1</v>
      </c>
      <c r="K659" s="22" t="s">
        <v>1889</v>
      </c>
    </row>
    <row r="660" spans="1:11" x14ac:dyDescent="0.35">
      <c r="A660" s="71">
        <v>2104</v>
      </c>
      <c r="B660" s="71">
        <f t="shared" si="30"/>
        <v>4108100</v>
      </c>
      <c r="C660" s="71" t="s">
        <v>66</v>
      </c>
      <c r="D660" s="71">
        <v>681</v>
      </c>
      <c r="E660" s="71" t="s">
        <v>2394</v>
      </c>
      <c r="F660" s="71">
        <v>312</v>
      </c>
      <c r="G660" s="71">
        <v>157</v>
      </c>
      <c r="H660" s="72">
        <v>0.50319999999999998</v>
      </c>
      <c r="I660" s="73">
        <f t="shared" si="31"/>
        <v>3</v>
      </c>
      <c r="J660" s="73">
        <f t="shared" si="32"/>
        <v>1</v>
      </c>
      <c r="K660" s="22"/>
    </row>
    <row r="661" spans="1:11" x14ac:dyDescent="0.35">
      <c r="A661" s="71">
        <v>2104</v>
      </c>
      <c r="B661" s="71">
        <f t="shared" si="30"/>
        <v>4108100</v>
      </c>
      <c r="C661" s="71" t="s">
        <v>66</v>
      </c>
      <c r="D661" s="71">
        <v>683</v>
      </c>
      <c r="E661" s="71" t="s">
        <v>2395</v>
      </c>
      <c r="F661" s="71">
        <v>264</v>
      </c>
      <c r="G661" s="71">
        <v>125</v>
      </c>
      <c r="H661" s="72">
        <v>0.47349999999999998</v>
      </c>
      <c r="I661" s="73">
        <f t="shared" si="31"/>
        <v>3</v>
      </c>
      <c r="J661" s="73">
        <f t="shared" si="32"/>
        <v>1</v>
      </c>
      <c r="K661" s="22"/>
    </row>
    <row r="662" spans="1:11" x14ac:dyDescent="0.35">
      <c r="A662" s="71">
        <v>2105</v>
      </c>
      <c r="B662" s="71">
        <f t="shared" si="30"/>
        <v>4102910</v>
      </c>
      <c r="C662" s="71" t="s">
        <v>168</v>
      </c>
      <c r="D662" s="71">
        <v>1311</v>
      </c>
      <c r="E662" s="71" t="s">
        <v>2396</v>
      </c>
      <c r="F662" s="71">
        <v>188</v>
      </c>
      <c r="G662" s="71">
        <v>45</v>
      </c>
      <c r="H662" s="72">
        <v>0.2394</v>
      </c>
      <c r="I662" s="73">
        <f t="shared" si="31"/>
        <v>3</v>
      </c>
      <c r="J662" s="73">
        <f t="shared" si="32"/>
        <v>1</v>
      </c>
      <c r="K662" s="22" t="s">
        <v>1889</v>
      </c>
    </row>
    <row r="663" spans="1:11" x14ac:dyDescent="0.35">
      <c r="A663" s="71">
        <v>2105</v>
      </c>
      <c r="B663" s="71">
        <f t="shared" si="30"/>
        <v>4102910</v>
      </c>
      <c r="C663" s="71" t="s">
        <v>168</v>
      </c>
      <c r="D663" s="71">
        <v>687</v>
      </c>
      <c r="E663" s="71" t="s">
        <v>2397</v>
      </c>
      <c r="F663" s="71">
        <v>312</v>
      </c>
      <c r="G663" s="71">
        <v>65</v>
      </c>
      <c r="H663" s="72">
        <v>0.20830000000000001</v>
      </c>
      <c r="I663" s="73">
        <f t="shared" si="31"/>
        <v>3</v>
      </c>
      <c r="J663" s="73">
        <f t="shared" si="32"/>
        <v>1</v>
      </c>
      <c r="K663" s="22"/>
    </row>
    <row r="664" spans="1:11" x14ac:dyDescent="0.35">
      <c r="A664" s="71">
        <v>2105</v>
      </c>
      <c r="B664" s="71">
        <f t="shared" si="30"/>
        <v>4102910</v>
      </c>
      <c r="C664" s="71" t="s">
        <v>168</v>
      </c>
      <c r="D664" s="71">
        <v>5605</v>
      </c>
      <c r="E664" s="71" t="s">
        <v>465</v>
      </c>
      <c r="F664" s="71">
        <v>80</v>
      </c>
      <c r="G664" s="71">
        <v>15</v>
      </c>
      <c r="H664" s="72">
        <v>0.1875</v>
      </c>
      <c r="I664" s="73">
        <f t="shared" si="31"/>
        <v>3</v>
      </c>
      <c r="J664" s="73">
        <f t="shared" si="32"/>
        <v>1</v>
      </c>
      <c r="K664" s="22"/>
    </row>
    <row r="665" spans="1:11" x14ac:dyDescent="0.35">
      <c r="A665" s="71">
        <v>2107</v>
      </c>
      <c r="B665" s="71">
        <f t="shared" si="30"/>
        <v>4106820</v>
      </c>
      <c r="C665" s="71" t="s">
        <v>241</v>
      </c>
      <c r="D665" s="71">
        <v>3132</v>
      </c>
      <c r="E665" s="71" t="s">
        <v>2398</v>
      </c>
      <c r="F665" s="71">
        <v>5</v>
      </c>
      <c r="G665" s="71">
        <v>5</v>
      </c>
      <c r="H665" s="72">
        <v>1</v>
      </c>
      <c r="I665" s="73">
        <f t="shared" si="31"/>
        <v>3</v>
      </c>
      <c r="J665" s="73">
        <f t="shared" si="32"/>
        <v>1</v>
      </c>
      <c r="K665" s="22" t="s">
        <v>1889</v>
      </c>
    </row>
    <row r="666" spans="1:11" x14ac:dyDescent="0.35">
      <c r="A666" s="71">
        <v>2107</v>
      </c>
      <c r="B666" s="71">
        <f t="shared" si="30"/>
        <v>4106820</v>
      </c>
      <c r="C666" s="71" t="s">
        <v>241</v>
      </c>
      <c r="D666" s="71">
        <v>691</v>
      </c>
      <c r="E666" s="71" t="s">
        <v>2399</v>
      </c>
      <c r="F666" s="71">
        <v>17</v>
      </c>
      <c r="G666" s="71">
        <v>10</v>
      </c>
      <c r="H666" s="72">
        <v>0.58819999999999995</v>
      </c>
      <c r="I666" s="73">
        <f t="shared" si="31"/>
        <v>3</v>
      </c>
      <c r="J666" s="73">
        <f t="shared" si="32"/>
        <v>1</v>
      </c>
      <c r="K666" s="22"/>
    </row>
    <row r="667" spans="1:11" x14ac:dyDescent="0.35">
      <c r="A667" s="71">
        <v>2107</v>
      </c>
      <c r="B667" s="71">
        <f t="shared" si="30"/>
        <v>4106820</v>
      </c>
      <c r="C667" s="71" t="s">
        <v>241</v>
      </c>
      <c r="D667" s="71">
        <v>712</v>
      </c>
      <c r="E667" s="71" t="s">
        <v>2400</v>
      </c>
      <c r="F667" s="71">
        <v>26</v>
      </c>
      <c r="G667" s="71">
        <v>8</v>
      </c>
      <c r="H667" s="72">
        <v>0.30769999999999997</v>
      </c>
      <c r="I667" s="73">
        <f t="shared" si="31"/>
        <v>3</v>
      </c>
      <c r="J667" s="73">
        <f t="shared" si="32"/>
        <v>1</v>
      </c>
      <c r="K667" s="22"/>
    </row>
    <row r="668" spans="1:11" x14ac:dyDescent="0.35">
      <c r="A668" s="71">
        <v>2108</v>
      </c>
      <c r="B668" s="71">
        <f t="shared" si="30"/>
        <v>4109270</v>
      </c>
      <c r="C668" s="71" t="s">
        <v>105</v>
      </c>
      <c r="D668" s="71">
        <v>694</v>
      </c>
      <c r="E668" s="71" t="s">
        <v>2401</v>
      </c>
      <c r="F668" s="71">
        <v>305</v>
      </c>
      <c r="G668" s="71">
        <v>305</v>
      </c>
      <c r="H668" s="72">
        <v>1</v>
      </c>
      <c r="I668" s="73">
        <f t="shared" si="31"/>
        <v>8</v>
      </c>
      <c r="J668" s="73">
        <f t="shared" si="32"/>
        <v>2</v>
      </c>
      <c r="K668" s="22" t="s">
        <v>1889</v>
      </c>
    </row>
    <row r="669" spans="1:11" x14ac:dyDescent="0.35">
      <c r="A669" s="71">
        <v>2108</v>
      </c>
      <c r="B669" s="71">
        <f t="shared" si="30"/>
        <v>4109270</v>
      </c>
      <c r="C669" s="71" t="s">
        <v>105</v>
      </c>
      <c r="D669" s="71">
        <v>693</v>
      </c>
      <c r="E669" s="71" t="s">
        <v>2402</v>
      </c>
      <c r="F669" s="71">
        <v>152</v>
      </c>
      <c r="G669" s="71">
        <v>152</v>
      </c>
      <c r="H669" s="72">
        <v>1</v>
      </c>
      <c r="I669" s="73">
        <f t="shared" si="31"/>
        <v>8</v>
      </c>
      <c r="J669" s="73">
        <f t="shared" si="32"/>
        <v>2</v>
      </c>
      <c r="K669" s="22" t="s">
        <v>1889</v>
      </c>
    </row>
    <row r="670" spans="1:11" x14ac:dyDescent="0.35">
      <c r="A670" s="71">
        <v>2108</v>
      </c>
      <c r="B670" s="71">
        <f t="shared" si="30"/>
        <v>4109270</v>
      </c>
      <c r="C670" s="71" t="s">
        <v>105</v>
      </c>
      <c r="D670" s="71">
        <v>697</v>
      </c>
      <c r="E670" s="71" t="s">
        <v>2403</v>
      </c>
      <c r="F670" s="71">
        <v>131</v>
      </c>
      <c r="G670" s="71">
        <v>131</v>
      </c>
      <c r="H670" s="72">
        <v>1</v>
      </c>
      <c r="I670" s="73">
        <f t="shared" si="31"/>
        <v>8</v>
      </c>
      <c r="J670" s="73">
        <f t="shared" si="32"/>
        <v>2</v>
      </c>
      <c r="K670" s="22"/>
    </row>
    <row r="671" spans="1:11" x14ac:dyDescent="0.35">
      <c r="A671" s="71">
        <v>2108</v>
      </c>
      <c r="B671" s="71">
        <f t="shared" si="30"/>
        <v>4109270</v>
      </c>
      <c r="C671" s="71" t="s">
        <v>105</v>
      </c>
      <c r="D671" s="71">
        <v>692</v>
      </c>
      <c r="E671" s="71" t="s">
        <v>2404</v>
      </c>
      <c r="F671" s="71">
        <v>426</v>
      </c>
      <c r="G671" s="71">
        <v>426</v>
      </c>
      <c r="H671" s="72">
        <v>1</v>
      </c>
      <c r="I671" s="73">
        <f t="shared" si="31"/>
        <v>8</v>
      </c>
      <c r="J671" s="73">
        <f t="shared" si="32"/>
        <v>2</v>
      </c>
      <c r="K671" s="22"/>
    </row>
    <row r="672" spans="1:11" x14ac:dyDescent="0.35">
      <c r="A672" s="71">
        <v>2108</v>
      </c>
      <c r="B672" s="71">
        <f t="shared" si="30"/>
        <v>4109270</v>
      </c>
      <c r="C672" s="71" t="s">
        <v>105</v>
      </c>
      <c r="D672" s="71">
        <v>696</v>
      </c>
      <c r="E672" s="71" t="s">
        <v>2405</v>
      </c>
      <c r="F672" s="71">
        <v>459</v>
      </c>
      <c r="G672" s="71">
        <v>459</v>
      </c>
      <c r="H672" s="72">
        <v>1</v>
      </c>
      <c r="I672" s="73">
        <f t="shared" si="31"/>
        <v>8</v>
      </c>
      <c r="J672" s="73">
        <f t="shared" si="32"/>
        <v>2</v>
      </c>
      <c r="K672" s="22"/>
    </row>
    <row r="673" spans="1:11" x14ac:dyDescent="0.35">
      <c r="A673" s="71">
        <v>2108</v>
      </c>
      <c r="B673" s="71">
        <f t="shared" si="30"/>
        <v>4109270</v>
      </c>
      <c r="C673" s="71" t="s">
        <v>105</v>
      </c>
      <c r="D673" s="71">
        <v>698</v>
      </c>
      <c r="E673" s="71" t="s">
        <v>2406</v>
      </c>
      <c r="F673" s="71">
        <v>384</v>
      </c>
      <c r="G673" s="71">
        <v>384</v>
      </c>
      <c r="H673" s="72">
        <v>1</v>
      </c>
      <c r="I673" s="73">
        <f t="shared" si="31"/>
        <v>8</v>
      </c>
      <c r="J673" s="73">
        <f t="shared" si="32"/>
        <v>2</v>
      </c>
      <c r="K673" s="22"/>
    </row>
    <row r="674" spans="1:11" x14ac:dyDescent="0.35">
      <c r="A674" s="71">
        <v>2108</v>
      </c>
      <c r="B674" s="71">
        <f t="shared" si="30"/>
        <v>4109270</v>
      </c>
      <c r="C674" s="71" t="s">
        <v>105</v>
      </c>
      <c r="D674" s="71">
        <v>4040</v>
      </c>
      <c r="E674" s="71" t="s">
        <v>1122</v>
      </c>
      <c r="F674" s="71">
        <v>320</v>
      </c>
      <c r="G674" s="71">
        <v>261</v>
      </c>
      <c r="H674" s="72">
        <v>0.81559999999999999</v>
      </c>
      <c r="I674" s="73">
        <f t="shared" si="31"/>
        <v>8</v>
      </c>
      <c r="J674" s="73">
        <f t="shared" si="32"/>
        <v>2</v>
      </c>
      <c r="K674" s="22"/>
    </row>
    <row r="675" spans="1:11" x14ac:dyDescent="0.35">
      <c r="A675" s="71">
        <v>2108</v>
      </c>
      <c r="B675" s="71">
        <f t="shared" si="30"/>
        <v>4109270</v>
      </c>
      <c r="C675" s="71" t="s">
        <v>105</v>
      </c>
      <c r="D675" s="71">
        <v>699</v>
      </c>
      <c r="E675" s="71" t="s">
        <v>2407</v>
      </c>
      <c r="F675" s="71">
        <v>746</v>
      </c>
      <c r="G675" s="71">
        <v>429</v>
      </c>
      <c r="H675" s="72">
        <v>0.57509999999999994</v>
      </c>
      <c r="I675" s="73">
        <f t="shared" si="31"/>
        <v>8</v>
      </c>
      <c r="J675" s="73">
        <f t="shared" si="32"/>
        <v>2</v>
      </c>
      <c r="K675" s="22"/>
    </row>
    <row r="676" spans="1:11" x14ac:dyDescent="0.35">
      <c r="A676" s="71">
        <v>2110</v>
      </c>
      <c r="B676" s="71">
        <f t="shared" si="30"/>
        <v>4109000</v>
      </c>
      <c r="C676" s="71" t="s">
        <v>137</v>
      </c>
      <c r="D676" s="71">
        <v>702</v>
      </c>
      <c r="E676" s="71" t="s">
        <v>2408</v>
      </c>
      <c r="F676" s="71">
        <v>549</v>
      </c>
      <c r="G676" s="71">
        <v>549</v>
      </c>
      <c r="H676" s="72">
        <v>1</v>
      </c>
      <c r="I676" s="73">
        <f t="shared" si="31"/>
        <v>3</v>
      </c>
      <c r="J676" s="73">
        <f t="shared" si="32"/>
        <v>1</v>
      </c>
      <c r="K676" s="22" t="s">
        <v>1889</v>
      </c>
    </row>
    <row r="677" spans="1:11" x14ac:dyDescent="0.35">
      <c r="A677" s="71">
        <v>2110</v>
      </c>
      <c r="B677" s="71">
        <f t="shared" si="30"/>
        <v>4109000</v>
      </c>
      <c r="C677" s="71" t="s">
        <v>137</v>
      </c>
      <c r="D677" s="71">
        <v>703</v>
      </c>
      <c r="E677" s="71" t="s">
        <v>2409</v>
      </c>
      <c r="F677" s="71">
        <v>294</v>
      </c>
      <c r="G677" s="71">
        <v>196</v>
      </c>
      <c r="H677" s="72">
        <v>0.66669999999999996</v>
      </c>
      <c r="I677" s="73">
        <f t="shared" si="31"/>
        <v>3</v>
      </c>
      <c r="J677" s="73">
        <f t="shared" si="32"/>
        <v>1</v>
      </c>
      <c r="K677" s="22"/>
    </row>
    <row r="678" spans="1:11" x14ac:dyDescent="0.35">
      <c r="A678" s="71">
        <v>2110</v>
      </c>
      <c r="B678" s="71">
        <f t="shared" si="30"/>
        <v>4109000</v>
      </c>
      <c r="C678" s="71" t="s">
        <v>137</v>
      </c>
      <c r="D678" s="71">
        <v>704</v>
      </c>
      <c r="E678" s="71" t="s">
        <v>2410</v>
      </c>
      <c r="F678" s="71">
        <v>354</v>
      </c>
      <c r="G678" s="71">
        <v>232</v>
      </c>
      <c r="H678" s="72">
        <v>0.65539999999999998</v>
      </c>
      <c r="I678" s="73">
        <f t="shared" si="31"/>
        <v>3</v>
      </c>
      <c r="J678" s="73">
        <f t="shared" si="32"/>
        <v>1</v>
      </c>
      <c r="K678" s="22"/>
    </row>
    <row r="679" spans="1:11" x14ac:dyDescent="0.35">
      <c r="A679" s="71">
        <v>2111</v>
      </c>
      <c r="B679" s="71">
        <f t="shared" si="30"/>
        <v>4101350</v>
      </c>
      <c r="C679" s="71" t="s">
        <v>237</v>
      </c>
      <c r="D679" s="71">
        <v>705</v>
      </c>
      <c r="E679" s="71" t="s">
        <v>276</v>
      </c>
      <c r="F679" s="71">
        <v>67</v>
      </c>
      <c r="G679" s="71">
        <v>67</v>
      </c>
      <c r="H679" s="72">
        <v>1</v>
      </c>
      <c r="I679" s="73">
        <f t="shared" si="31"/>
        <v>1</v>
      </c>
      <c r="J679" s="73">
        <f t="shared" si="32"/>
        <v>1</v>
      </c>
      <c r="K679" s="22" t="s">
        <v>1889</v>
      </c>
    </row>
    <row r="680" spans="1:11" x14ac:dyDescent="0.35">
      <c r="A680" s="71">
        <v>2113</v>
      </c>
      <c r="B680" s="71">
        <f t="shared" si="30"/>
        <v>4101020</v>
      </c>
      <c r="C680" s="71" t="s">
        <v>202</v>
      </c>
      <c r="D680" s="71">
        <v>707</v>
      </c>
      <c r="E680" s="71" t="s">
        <v>2411</v>
      </c>
      <c r="F680" s="71">
        <v>172</v>
      </c>
      <c r="G680" s="71">
        <v>92</v>
      </c>
      <c r="H680" s="72">
        <v>0.53490000000000004</v>
      </c>
      <c r="I680" s="73">
        <f t="shared" si="31"/>
        <v>2</v>
      </c>
      <c r="J680" s="73">
        <f t="shared" si="32"/>
        <v>1</v>
      </c>
      <c r="K680" s="22" t="s">
        <v>1889</v>
      </c>
    </row>
    <row r="681" spans="1:11" x14ac:dyDescent="0.35">
      <c r="A681" s="71">
        <v>2113</v>
      </c>
      <c r="B681" s="71">
        <f t="shared" si="30"/>
        <v>4101020</v>
      </c>
      <c r="C681" s="71" t="s">
        <v>202</v>
      </c>
      <c r="D681" s="71">
        <v>708</v>
      </c>
      <c r="E681" s="71" t="s">
        <v>2412</v>
      </c>
      <c r="F681" s="71">
        <v>82</v>
      </c>
      <c r="G681" s="71">
        <v>38</v>
      </c>
      <c r="H681" s="72">
        <v>0.46339999999999998</v>
      </c>
      <c r="I681" s="73">
        <f t="shared" si="31"/>
        <v>2</v>
      </c>
      <c r="J681" s="73">
        <f t="shared" si="32"/>
        <v>1</v>
      </c>
      <c r="K681" s="22"/>
    </row>
    <row r="682" spans="1:11" x14ac:dyDescent="0.35">
      <c r="A682" s="71">
        <v>2114</v>
      </c>
      <c r="B682" s="71">
        <f t="shared" si="30"/>
        <v>4106120</v>
      </c>
      <c r="C682" s="71" t="s">
        <v>224</v>
      </c>
      <c r="D682" s="71">
        <v>3362</v>
      </c>
      <c r="E682" s="71" t="s">
        <v>744</v>
      </c>
      <c r="F682" s="71">
        <v>176</v>
      </c>
      <c r="G682" s="71">
        <v>176</v>
      </c>
      <c r="H682" s="72">
        <v>1</v>
      </c>
      <c r="I682" s="73">
        <f t="shared" si="31"/>
        <v>1</v>
      </c>
      <c r="J682" s="73">
        <f t="shared" si="32"/>
        <v>1</v>
      </c>
      <c r="K682" s="22" t="s">
        <v>1889</v>
      </c>
    </row>
    <row r="683" spans="1:11" x14ac:dyDescent="0.35">
      <c r="A683" s="71">
        <v>2116</v>
      </c>
      <c r="B683" s="71">
        <f t="shared" si="30"/>
        <v>4100014</v>
      </c>
      <c r="C683" s="71" t="s">
        <v>152</v>
      </c>
      <c r="D683" s="71">
        <v>701</v>
      </c>
      <c r="E683" s="71" t="s">
        <v>2413</v>
      </c>
      <c r="F683" s="71">
        <v>409</v>
      </c>
      <c r="G683" s="71">
        <v>185</v>
      </c>
      <c r="H683" s="72">
        <v>0.45229999999999998</v>
      </c>
      <c r="I683" s="73">
        <f t="shared" si="31"/>
        <v>4</v>
      </c>
      <c r="J683" s="73">
        <f t="shared" si="32"/>
        <v>1</v>
      </c>
      <c r="K683" s="22" t="s">
        <v>1889</v>
      </c>
    </row>
    <row r="684" spans="1:11" x14ac:dyDescent="0.35">
      <c r="A684" s="71">
        <v>2116</v>
      </c>
      <c r="B684" s="71">
        <f t="shared" si="30"/>
        <v>4100014</v>
      </c>
      <c r="C684" s="71" t="s">
        <v>152</v>
      </c>
      <c r="D684" s="71">
        <v>1357</v>
      </c>
      <c r="E684" s="71" t="s">
        <v>2414</v>
      </c>
      <c r="F684" s="71">
        <v>119</v>
      </c>
      <c r="G684" s="71">
        <v>45</v>
      </c>
      <c r="H684" s="72">
        <v>0.37819999999999998</v>
      </c>
      <c r="I684" s="73">
        <f t="shared" si="31"/>
        <v>4</v>
      </c>
      <c r="J684" s="73">
        <f t="shared" si="32"/>
        <v>1</v>
      </c>
      <c r="K684" s="22"/>
    </row>
    <row r="685" spans="1:11" x14ac:dyDescent="0.35">
      <c r="A685" s="71">
        <v>2116</v>
      </c>
      <c r="B685" s="71">
        <f t="shared" si="30"/>
        <v>4100014</v>
      </c>
      <c r="C685" s="71" t="s">
        <v>152</v>
      </c>
      <c r="D685" s="71">
        <v>713</v>
      </c>
      <c r="E685" s="71" t="s">
        <v>2415</v>
      </c>
      <c r="F685" s="71">
        <v>266</v>
      </c>
      <c r="G685" s="71">
        <v>81</v>
      </c>
      <c r="H685" s="72">
        <v>0.30449999999999999</v>
      </c>
      <c r="I685" s="73">
        <f t="shared" si="31"/>
        <v>4</v>
      </c>
      <c r="J685" s="73">
        <f t="shared" si="32"/>
        <v>1</v>
      </c>
      <c r="K685" s="22"/>
    </row>
    <row r="686" spans="1:11" x14ac:dyDescent="0.35">
      <c r="A686" s="71">
        <v>2116</v>
      </c>
      <c r="B686" s="71">
        <f t="shared" si="30"/>
        <v>4100014</v>
      </c>
      <c r="C686" s="71" t="s">
        <v>152</v>
      </c>
      <c r="D686" s="71">
        <v>706</v>
      </c>
      <c r="E686" s="71" t="s">
        <v>2416</v>
      </c>
      <c r="F686" s="71">
        <v>92</v>
      </c>
      <c r="G686" s="71">
        <v>10</v>
      </c>
      <c r="H686" s="72">
        <v>0.1087</v>
      </c>
      <c r="I686" s="73">
        <f t="shared" si="31"/>
        <v>4</v>
      </c>
      <c r="J686" s="73">
        <f t="shared" si="32"/>
        <v>1</v>
      </c>
      <c r="K686" s="22"/>
    </row>
    <row r="687" spans="1:11" x14ac:dyDescent="0.35">
      <c r="A687" s="71">
        <v>2137</v>
      </c>
      <c r="B687" s="71">
        <f t="shared" si="30"/>
        <v>4100015</v>
      </c>
      <c r="C687" s="71" t="s">
        <v>123</v>
      </c>
      <c r="D687" s="71">
        <v>776</v>
      </c>
      <c r="E687" s="71" t="s">
        <v>2417</v>
      </c>
      <c r="F687" s="71">
        <v>363</v>
      </c>
      <c r="G687" s="71">
        <v>287</v>
      </c>
      <c r="H687" s="72">
        <v>0.79059999999999997</v>
      </c>
      <c r="I687" s="73">
        <f t="shared" si="31"/>
        <v>5</v>
      </c>
      <c r="J687" s="73">
        <f t="shared" si="32"/>
        <v>2</v>
      </c>
      <c r="K687" s="22" t="s">
        <v>1889</v>
      </c>
    </row>
    <row r="688" spans="1:11" x14ac:dyDescent="0.35">
      <c r="A688" s="71">
        <v>2137</v>
      </c>
      <c r="B688" s="71">
        <f t="shared" si="30"/>
        <v>4100015</v>
      </c>
      <c r="C688" s="71" t="s">
        <v>123</v>
      </c>
      <c r="D688" s="71">
        <v>786</v>
      </c>
      <c r="E688" s="71" t="s">
        <v>2418</v>
      </c>
      <c r="F688" s="71">
        <v>216</v>
      </c>
      <c r="G688" s="71">
        <v>144</v>
      </c>
      <c r="H688" s="72">
        <v>0.66669999999999996</v>
      </c>
      <c r="I688" s="73">
        <f t="shared" si="31"/>
        <v>5</v>
      </c>
      <c r="J688" s="73">
        <f t="shared" si="32"/>
        <v>2</v>
      </c>
      <c r="K688" s="22" t="s">
        <v>1889</v>
      </c>
    </row>
    <row r="689" spans="1:11" x14ac:dyDescent="0.35">
      <c r="A689" s="71">
        <v>2137</v>
      </c>
      <c r="B689" s="71">
        <f t="shared" si="30"/>
        <v>4100015</v>
      </c>
      <c r="C689" s="71" t="s">
        <v>123</v>
      </c>
      <c r="D689" s="71">
        <v>4024</v>
      </c>
      <c r="E689" s="71" t="s">
        <v>676</v>
      </c>
      <c r="F689" s="71">
        <v>18</v>
      </c>
      <c r="G689" s="71">
        <v>12</v>
      </c>
      <c r="H689" s="72">
        <v>0.66669999999999996</v>
      </c>
      <c r="I689" s="73">
        <f t="shared" si="31"/>
        <v>5</v>
      </c>
      <c r="J689" s="73">
        <f t="shared" si="32"/>
        <v>2</v>
      </c>
      <c r="K689" s="22"/>
    </row>
    <row r="690" spans="1:11" x14ac:dyDescent="0.35">
      <c r="A690" s="71">
        <v>2137</v>
      </c>
      <c r="B690" s="71">
        <f t="shared" si="30"/>
        <v>4100015</v>
      </c>
      <c r="C690" s="71" t="s">
        <v>123</v>
      </c>
      <c r="D690" s="71">
        <v>808</v>
      </c>
      <c r="E690" s="71" t="s">
        <v>2419</v>
      </c>
      <c r="F690" s="71">
        <v>336</v>
      </c>
      <c r="G690" s="71">
        <v>223</v>
      </c>
      <c r="H690" s="72">
        <v>0.66369999999999996</v>
      </c>
      <c r="I690" s="73">
        <f t="shared" si="31"/>
        <v>5</v>
      </c>
      <c r="J690" s="73">
        <f t="shared" si="32"/>
        <v>2</v>
      </c>
      <c r="K690" s="22"/>
    </row>
    <row r="691" spans="1:11" x14ac:dyDescent="0.35">
      <c r="A691" s="71">
        <v>2137</v>
      </c>
      <c r="B691" s="71">
        <f t="shared" si="30"/>
        <v>4100015</v>
      </c>
      <c r="C691" s="71" t="s">
        <v>123</v>
      </c>
      <c r="D691" s="71">
        <v>5392</v>
      </c>
      <c r="E691" s="71" t="s">
        <v>672</v>
      </c>
      <c r="F691" s="71">
        <v>583</v>
      </c>
      <c r="G691" s="71">
        <v>0</v>
      </c>
      <c r="H691" s="72">
        <v>0</v>
      </c>
      <c r="I691" s="73">
        <f t="shared" si="31"/>
        <v>5</v>
      </c>
      <c r="J691" s="73">
        <f t="shared" si="32"/>
        <v>2</v>
      </c>
      <c r="K691" s="22"/>
    </row>
    <row r="692" spans="1:11" x14ac:dyDescent="0.35">
      <c r="A692" s="71">
        <v>2138</v>
      </c>
      <c r="B692" s="71">
        <f t="shared" si="30"/>
        <v>4111450</v>
      </c>
      <c r="C692" s="71" t="s">
        <v>81</v>
      </c>
      <c r="D692" s="71">
        <v>716</v>
      </c>
      <c r="E692" s="71" t="s">
        <v>2420</v>
      </c>
      <c r="F692" s="71">
        <v>417</v>
      </c>
      <c r="G692" s="71">
        <v>212</v>
      </c>
      <c r="H692" s="72">
        <v>0.50839999999999996</v>
      </c>
      <c r="I692" s="73">
        <f t="shared" si="31"/>
        <v>13</v>
      </c>
      <c r="J692" s="73">
        <f t="shared" si="32"/>
        <v>4</v>
      </c>
      <c r="K692" s="22" t="s">
        <v>1889</v>
      </c>
    </row>
    <row r="693" spans="1:11" x14ac:dyDescent="0.35">
      <c r="A693" s="71">
        <v>2138</v>
      </c>
      <c r="B693" s="71">
        <f t="shared" si="30"/>
        <v>4111450</v>
      </c>
      <c r="C693" s="71" t="s">
        <v>81</v>
      </c>
      <c r="D693" s="71">
        <v>119</v>
      </c>
      <c r="E693" s="71" t="s">
        <v>2421</v>
      </c>
      <c r="F693" s="71">
        <v>295</v>
      </c>
      <c r="G693" s="71">
        <v>130</v>
      </c>
      <c r="H693" s="72">
        <v>0.44069999999999998</v>
      </c>
      <c r="I693" s="73">
        <f t="shared" si="31"/>
        <v>13</v>
      </c>
      <c r="J693" s="73">
        <f t="shared" si="32"/>
        <v>4</v>
      </c>
      <c r="K693" s="22" t="s">
        <v>1889</v>
      </c>
    </row>
    <row r="694" spans="1:11" x14ac:dyDescent="0.35">
      <c r="A694" s="71">
        <v>2138</v>
      </c>
      <c r="B694" s="71">
        <f t="shared" si="30"/>
        <v>4111450</v>
      </c>
      <c r="C694" s="71" t="s">
        <v>81</v>
      </c>
      <c r="D694" s="71">
        <v>714</v>
      </c>
      <c r="E694" s="71" t="s">
        <v>1419</v>
      </c>
      <c r="F694" s="71">
        <v>344</v>
      </c>
      <c r="G694" s="71">
        <v>147</v>
      </c>
      <c r="H694" s="72">
        <v>0.42730000000000001</v>
      </c>
      <c r="I694" s="73">
        <f t="shared" si="31"/>
        <v>13</v>
      </c>
      <c r="J694" s="73">
        <f t="shared" si="32"/>
        <v>4</v>
      </c>
      <c r="K694" s="22" t="s">
        <v>1889</v>
      </c>
    </row>
    <row r="695" spans="1:11" x14ac:dyDescent="0.35">
      <c r="A695" s="71">
        <v>2138</v>
      </c>
      <c r="B695" s="71">
        <f t="shared" si="30"/>
        <v>4111450</v>
      </c>
      <c r="C695" s="71" t="s">
        <v>81</v>
      </c>
      <c r="D695" s="71">
        <v>715</v>
      </c>
      <c r="E695" s="71" t="s">
        <v>1425</v>
      </c>
      <c r="F695" s="71">
        <v>495</v>
      </c>
      <c r="G695" s="71">
        <v>210</v>
      </c>
      <c r="H695" s="72">
        <v>0.42420000000000002</v>
      </c>
      <c r="I695" s="73">
        <f t="shared" si="31"/>
        <v>13</v>
      </c>
      <c r="J695" s="73">
        <f t="shared" si="32"/>
        <v>4</v>
      </c>
      <c r="K695" s="22" t="s">
        <v>1889</v>
      </c>
    </row>
    <row r="696" spans="1:11" x14ac:dyDescent="0.35">
      <c r="A696" s="71">
        <v>2138</v>
      </c>
      <c r="B696" s="71">
        <f t="shared" si="30"/>
        <v>4111450</v>
      </c>
      <c r="C696" s="71" t="s">
        <v>81</v>
      </c>
      <c r="D696" s="71">
        <v>812</v>
      </c>
      <c r="E696" s="71" t="s">
        <v>2422</v>
      </c>
      <c r="F696" s="74">
        <v>1304</v>
      </c>
      <c r="G696" s="71">
        <v>452</v>
      </c>
      <c r="H696" s="72">
        <v>0.34660000000000002</v>
      </c>
      <c r="I696" s="73">
        <f t="shared" si="31"/>
        <v>13</v>
      </c>
      <c r="J696" s="73">
        <f t="shared" si="32"/>
        <v>4</v>
      </c>
      <c r="K696" s="22"/>
    </row>
    <row r="697" spans="1:11" x14ac:dyDescent="0.35">
      <c r="A697" s="71">
        <v>2138</v>
      </c>
      <c r="B697" s="71">
        <f t="shared" si="30"/>
        <v>4111450</v>
      </c>
      <c r="C697" s="71" t="s">
        <v>81</v>
      </c>
      <c r="D697" s="71">
        <v>785</v>
      </c>
      <c r="E697" s="71" t="s">
        <v>2423</v>
      </c>
      <c r="F697" s="71">
        <v>167</v>
      </c>
      <c r="G697" s="71">
        <v>57</v>
      </c>
      <c r="H697" s="72">
        <v>0.34129999999999999</v>
      </c>
      <c r="I697" s="73">
        <f t="shared" si="31"/>
        <v>13</v>
      </c>
      <c r="J697" s="73">
        <f t="shared" si="32"/>
        <v>4</v>
      </c>
      <c r="K697" s="22"/>
    </row>
    <row r="698" spans="1:11" x14ac:dyDescent="0.35">
      <c r="A698" s="71">
        <v>2138</v>
      </c>
      <c r="B698" s="71">
        <f t="shared" si="30"/>
        <v>4111450</v>
      </c>
      <c r="C698" s="71" t="s">
        <v>81</v>
      </c>
      <c r="D698" s="71">
        <v>795</v>
      </c>
      <c r="E698" s="71" t="s">
        <v>2424</v>
      </c>
      <c r="F698" s="71">
        <v>141</v>
      </c>
      <c r="G698" s="71">
        <v>45</v>
      </c>
      <c r="H698" s="72">
        <v>0.31909999999999999</v>
      </c>
      <c r="I698" s="73">
        <f t="shared" si="31"/>
        <v>13</v>
      </c>
      <c r="J698" s="73">
        <f t="shared" si="32"/>
        <v>4</v>
      </c>
      <c r="K698" s="22"/>
    </row>
    <row r="699" spans="1:11" x14ac:dyDescent="0.35">
      <c r="A699" s="71">
        <v>2138</v>
      </c>
      <c r="B699" s="71">
        <f t="shared" si="30"/>
        <v>4111450</v>
      </c>
      <c r="C699" s="71" t="s">
        <v>81</v>
      </c>
      <c r="D699" s="71">
        <v>777</v>
      </c>
      <c r="E699" s="71" t="s">
        <v>2425</v>
      </c>
      <c r="F699" s="71">
        <v>214</v>
      </c>
      <c r="G699" s="71">
        <v>45</v>
      </c>
      <c r="H699" s="72">
        <v>0.21029999999999999</v>
      </c>
      <c r="I699" s="73">
        <f t="shared" si="31"/>
        <v>13</v>
      </c>
      <c r="J699" s="73">
        <f t="shared" si="32"/>
        <v>4</v>
      </c>
      <c r="K699" s="22"/>
    </row>
    <row r="700" spans="1:11" x14ac:dyDescent="0.35">
      <c r="A700" s="71">
        <v>2138</v>
      </c>
      <c r="B700" s="71">
        <f t="shared" si="30"/>
        <v>4111450</v>
      </c>
      <c r="C700" s="71" t="s">
        <v>81</v>
      </c>
      <c r="D700" s="71">
        <v>784</v>
      </c>
      <c r="E700" s="71" t="s">
        <v>1415</v>
      </c>
      <c r="F700" s="71">
        <v>135</v>
      </c>
      <c r="G700" s="71">
        <v>27</v>
      </c>
      <c r="H700" s="72">
        <v>0.2</v>
      </c>
      <c r="I700" s="73">
        <f t="shared" si="31"/>
        <v>13</v>
      </c>
      <c r="J700" s="73">
        <f t="shared" si="32"/>
        <v>4</v>
      </c>
      <c r="K700" s="22"/>
    </row>
    <row r="701" spans="1:11" x14ac:dyDescent="0.35">
      <c r="A701" s="71">
        <v>2138</v>
      </c>
      <c r="B701" s="71">
        <f t="shared" si="30"/>
        <v>4111450</v>
      </c>
      <c r="C701" s="71" t="s">
        <v>81</v>
      </c>
      <c r="D701" s="71">
        <v>780</v>
      </c>
      <c r="E701" s="71" t="s">
        <v>2426</v>
      </c>
      <c r="F701" s="71">
        <v>72</v>
      </c>
      <c r="G701" s="71">
        <v>14</v>
      </c>
      <c r="H701" s="72">
        <v>0.19439999999999999</v>
      </c>
      <c r="I701" s="73">
        <f t="shared" si="31"/>
        <v>13</v>
      </c>
      <c r="J701" s="73">
        <f t="shared" si="32"/>
        <v>4</v>
      </c>
      <c r="K701" s="22"/>
    </row>
    <row r="702" spans="1:11" x14ac:dyDescent="0.35">
      <c r="A702" s="71">
        <v>2138</v>
      </c>
      <c r="B702" s="71">
        <f t="shared" si="30"/>
        <v>4111450</v>
      </c>
      <c r="C702" s="71" t="s">
        <v>81</v>
      </c>
      <c r="D702" s="71">
        <v>4746</v>
      </c>
      <c r="E702" s="71" t="s">
        <v>1426</v>
      </c>
      <c r="F702" s="71">
        <v>126</v>
      </c>
      <c r="G702" s="71">
        <v>24</v>
      </c>
      <c r="H702" s="72">
        <v>0.1905</v>
      </c>
      <c r="I702" s="73">
        <f t="shared" si="31"/>
        <v>13</v>
      </c>
      <c r="J702" s="73">
        <f t="shared" si="32"/>
        <v>4</v>
      </c>
      <c r="K702" s="22"/>
    </row>
    <row r="703" spans="1:11" x14ac:dyDescent="0.35">
      <c r="A703" s="71">
        <v>2138</v>
      </c>
      <c r="B703" s="71">
        <f t="shared" si="30"/>
        <v>4111450</v>
      </c>
      <c r="C703" s="71" t="s">
        <v>81</v>
      </c>
      <c r="D703" s="71">
        <v>807</v>
      </c>
      <c r="E703" s="71" t="s">
        <v>2427</v>
      </c>
      <c r="F703" s="71">
        <v>184</v>
      </c>
      <c r="G703" s="71">
        <v>17</v>
      </c>
      <c r="H703" s="72">
        <v>9.2399999999999996E-2</v>
      </c>
      <c r="I703" s="73">
        <f t="shared" si="31"/>
        <v>13</v>
      </c>
      <c r="J703" s="73">
        <f t="shared" si="32"/>
        <v>4</v>
      </c>
      <c r="K703" s="22"/>
    </row>
    <row r="704" spans="1:11" x14ac:dyDescent="0.35">
      <c r="A704" s="71">
        <v>2138</v>
      </c>
      <c r="B704" s="71">
        <f t="shared" si="30"/>
        <v>4111450</v>
      </c>
      <c r="C704" s="71" t="s">
        <v>81</v>
      </c>
      <c r="D704" s="71">
        <v>718</v>
      </c>
      <c r="E704" s="71" t="s">
        <v>2225</v>
      </c>
      <c r="F704" s="71">
        <v>86</v>
      </c>
      <c r="G704" s="71">
        <v>0</v>
      </c>
      <c r="H704" s="72">
        <v>0</v>
      </c>
      <c r="I704" s="73">
        <f t="shared" si="31"/>
        <v>13</v>
      </c>
      <c r="J704" s="73">
        <f t="shared" si="32"/>
        <v>4</v>
      </c>
      <c r="K704" s="22"/>
    </row>
    <row r="705" spans="1:11" x14ac:dyDescent="0.35">
      <c r="A705" s="71">
        <v>2139</v>
      </c>
      <c r="B705" s="71">
        <f t="shared" si="30"/>
        <v>4102780</v>
      </c>
      <c r="C705" s="71" t="s">
        <v>102</v>
      </c>
      <c r="D705" s="71">
        <v>719</v>
      </c>
      <c r="E705" s="71" t="s">
        <v>2428</v>
      </c>
      <c r="F705" s="71">
        <v>565</v>
      </c>
      <c r="G705" s="71">
        <v>259</v>
      </c>
      <c r="H705" s="72">
        <v>0.45839999999999997</v>
      </c>
      <c r="I705" s="73">
        <f t="shared" si="31"/>
        <v>6</v>
      </c>
      <c r="J705" s="73">
        <f t="shared" si="32"/>
        <v>2</v>
      </c>
      <c r="K705" s="22" t="s">
        <v>1889</v>
      </c>
    </row>
    <row r="706" spans="1:11" x14ac:dyDescent="0.35">
      <c r="A706" s="71">
        <v>2139</v>
      </c>
      <c r="B706" s="71">
        <f t="shared" si="30"/>
        <v>4102780</v>
      </c>
      <c r="C706" s="71" t="s">
        <v>102</v>
      </c>
      <c r="D706" s="71">
        <v>810</v>
      </c>
      <c r="E706" s="71" t="s">
        <v>2429</v>
      </c>
      <c r="F706" s="71">
        <v>601</v>
      </c>
      <c r="G706" s="71">
        <v>197</v>
      </c>
      <c r="H706" s="72">
        <v>0.32779999999999998</v>
      </c>
      <c r="I706" s="73">
        <f t="shared" si="31"/>
        <v>6</v>
      </c>
      <c r="J706" s="73">
        <f t="shared" si="32"/>
        <v>2</v>
      </c>
      <c r="K706" s="22" t="s">
        <v>1889</v>
      </c>
    </row>
    <row r="707" spans="1:11" x14ac:dyDescent="0.35">
      <c r="A707" s="71">
        <v>2139</v>
      </c>
      <c r="B707" s="71">
        <f t="shared" si="30"/>
        <v>4102780</v>
      </c>
      <c r="C707" s="71" t="s">
        <v>102</v>
      </c>
      <c r="D707" s="71">
        <v>5380</v>
      </c>
      <c r="E707" s="71" t="s">
        <v>445</v>
      </c>
      <c r="F707" s="71">
        <v>123</v>
      </c>
      <c r="G707" s="71">
        <v>35</v>
      </c>
      <c r="H707" s="72">
        <v>0.28460000000000002</v>
      </c>
      <c r="I707" s="73">
        <f t="shared" si="31"/>
        <v>6</v>
      </c>
      <c r="J707" s="73">
        <f t="shared" si="32"/>
        <v>2</v>
      </c>
      <c r="K707" s="22"/>
    </row>
    <row r="708" spans="1:11" x14ac:dyDescent="0.35">
      <c r="A708" s="71">
        <v>2139</v>
      </c>
      <c r="B708" s="71">
        <f t="shared" si="30"/>
        <v>4102780</v>
      </c>
      <c r="C708" s="71" t="s">
        <v>102</v>
      </c>
      <c r="D708" s="71">
        <v>811</v>
      </c>
      <c r="E708" s="71" t="s">
        <v>2430</v>
      </c>
      <c r="F708" s="71">
        <v>677</v>
      </c>
      <c r="G708" s="71">
        <v>188</v>
      </c>
      <c r="H708" s="72">
        <v>0.2777</v>
      </c>
      <c r="I708" s="73">
        <f t="shared" si="31"/>
        <v>6</v>
      </c>
      <c r="J708" s="73">
        <f t="shared" si="32"/>
        <v>2</v>
      </c>
      <c r="K708" s="22"/>
    </row>
    <row r="709" spans="1:11" x14ac:dyDescent="0.35">
      <c r="A709" s="71">
        <v>2139</v>
      </c>
      <c r="B709" s="71">
        <f t="shared" si="30"/>
        <v>4102780</v>
      </c>
      <c r="C709" s="71" t="s">
        <v>102</v>
      </c>
      <c r="D709" s="71">
        <v>790</v>
      </c>
      <c r="E709" s="71" t="s">
        <v>2431</v>
      </c>
      <c r="F709" s="71">
        <v>359</v>
      </c>
      <c r="G709" s="71">
        <v>85</v>
      </c>
      <c r="H709" s="72">
        <v>0.23680000000000001</v>
      </c>
      <c r="I709" s="73">
        <f t="shared" si="31"/>
        <v>6</v>
      </c>
      <c r="J709" s="73">
        <f t="shared" si="32"/>
        <v>2</v>
      </c>
      <c r="K709" s="22"/>
    </row>
    <row r="710" spans="1:11" x14ac:dyDescent="0.35">
      <c r="A710" s="71">
        <v>2139</v>
      </c>
      <c r="B710" s="71">
        <f t="shared" si="30"/>
        <v>4102780</v>
      </c>
      <c r="C710" s="71" t="s">
        <v>102</v>
      </c>
      <c r="D710" s="71">
        <v>806</v>
      </c>
      <c r="E710" s="71" t="s">
        <v>2432</v>
      </c>
      <c r="F710" s="71">
        <v>158</v>
      </c>
      <c r="G710" s="71">
        <v>31</v>
      </c>
      <c r="H710" s="72">
        <v>0.19620000000000001</v>
      </c>
      <c r="I710" s="73">
        <f t="shared" si="31"/>
        <v>6</v>
      </c>
      <c r="J710" s="73">
        <f t="shared" si="32"/>
        <v>2</v>
      </c>
      <c r="K710" s="22"/>
    </row>
    <row r="711" spans="1:11" x14ac:dyDescent="0.35">
      <c r="A711" s="71">
        <v>2140</v>
      </c>
      <c r="B711" s="71">
        <f t="shared" si="30"/>
        <v>4106710</v>
      </c>
      <c r="C711" s="71" t="s">
        <v>154</v>
      </c>
      <c r="D711" s="71">
        <v>721</v>
      </c>
      <c r="E711" s="71" t="s">
        <v>2193</v>
      </c>
      <c r="F711" s="71">
        <v>359</v>
      </c>
      <c r="G711" s="71">
        <v>195</v>
      </c>
      <c r="H711" s="72">
        <v>0.54320000000000002</v>
      </c>
      <c r="I711" s="73">
        <f t="shared" si="31"/>
        <v>3</v>
      </c>
      <c r="J711" s="73">
        <f t="shared" si="32"/>
        <v>1</v>
      </c>
      <c r="K711" s="22" t="s">
        <v>1889</v>
      </c>
    </row>
    <row r="712" spans="1:11" x14ac:dyDescent="0.35">
      <c r="A712" s="71">
        <v>2140</v>
      </c>
      <c r="B712" s="71">
        <f t="shared" ref="B712:B775" si="33">IF(ISNA(VLOOKUP($A712,POVRT,7,FALSE)),0,VLOOKUP($A712,POVRT,7,FALSE))</f>
        <v>4106710</v>
      </c>
      <c r="C712" s="71" t="s">
        <v>154</v>
      </c>
      <c r="D712" s="71">
        <v>722</v>
      </c>
      <c r="E712" s="71" t="s">
        <v>2433</v>
      </c>
      <c r="F712" s="71">
        <v>212</v>
      </c>
      <c r="G712" s="71">
        <v>113</v>
      </c>
      <c r="H712" s="72">
        <v>0.53300000000000003</v>
      </c>
      <c r="I712" s="73">
        <f t="shared" ref="I712:I775" si="34">IF(ISNA(VLOOKUP($A712,Quar,3,FALSE)),0,VLOOKUP($A712,Quar,3,FALSE))</f>
        <v>3</v>
      </c>
      <c r="J712" s="73">
        <f t="shared" ref="J712:J775" si="35">IF(ISNA(VLOOKUP($A712,Quar,6,FALSE)),0,VLOOKUP($A712,Quar,6,FALSE))</f>
        <v>1</v>
      </c>
      <c r="K712" s="22"/>
    </row>
    <row r="713" spans="1:11" x14ac:dyDescent="0.35">
      <c r="A713" s="71">
        <v>2140</v>
      </c>
      <c r="B713" s="71">
        <f t="shared" si="33"/>
        <v>4106710</v>
      </c>
      <c r="C713" s="71" t="s">
        <v>154</v>
      </c>
      <c r="D713" s="71">
        <v>723</v>
      </c>
      <c r="E713" s="71" t="s">
        <v>2434</v>
      </c>
      <c r="F713" s="71">
        <v>262</v>
      </c>
      <c r="G713" s="71">
        <v>139</v>
      </c>
      <c r="H713" s="72">
        <v>0.53049999999999997</v>
      </c>
      <c r="I713" s="73">
        <f t="shared" si="34"/>
        <v>3</v>
      </c>
      <c r="J713" s="73">
        <f t="shared" si="35"/>
        <v>1</v>
      </c>
      <c r="K713" s="22"/>
    </row>
    <row r="714" spans="1:11" x14ac:dyDescent="0.35">
      <c r="A714" s="71">
        <v>2141</v>
      </c>
      <c r="B714" s="71">
        <f t="shared" si="33"/>
        <v>4108880</v>
      </c>
      <c r="C714" s="71" t="s">
        <v>118</v>
      </c>
      <c r="D714" s="71">
        <v>725</v>
      </c>
      <c r="E714" s="71" t="s">
        <v>2435</v>
      </c>
      <c r="F714" s="71">
        <v>419</v>
      </c>
      <c r="G714" s="71">
        <v>276</v>
      </c>
      <c r="H714" s="72">
        <v>0.65869999999999995</v>
      </c>
      <c r="I714" s="73">
        <f t="shared" si="34"/>
        <v>4</v>
      </c>
      <c r="J714" s="73">
        <f t="shared" si="35"/>
        <v>1</v>
      </c>
      <c r="K714" s="22" t="s">
        <v>1889</v>
      </c>
    </row>
    <row r="715" spans="1:11" x14ac:dyDescent="0.35">
      <c r="A715" s="71">
        <v>2141</v>
      </c>
      <c r="B715" s="71">
        <f t="shared" si="33"/>
        <v>4108880</v>
      </c>
      <c r="C715" s="71" t="s">
        <v>118</v>
      </c>
      <c r="D715" s="71">
        <v>724</v>
      </c>
      <c r="E715" s="71" t="s">
        <v>2436</v>
      </c>
      <c r="F715" s="71">
        <v>389</v>
      </c>
      <c r="G715" s="71">
        <v>248</v>
      </c>
      <c r="H715" s="72">
        <v>0.63749999999999996</v>
      </c>
      <c r="I715" s="73">
        <f t="shared" si="34"/>
        <v>4</v>
      </c>
      <c r="J715" s="73">
        <f t="shared" si="35"/>
        <v>1</v>
      </c>
      <c r="K715" s="22"/>
    </row>
    <row r="716" spans="1:11" x14ac:dyDescent="0.35">
      <c r="A716" s="71">
        <v>2141</v>
      </c>
      <c r="B716" s="71">
        <f t="shared" si="33"/>
        <v>4108880</v>
      </c>
      <c r="C716" s="71" t="s">
        <v>118</v>
      </c>
      <c r="D716" s="71">
        <v>726</v>
      </c>
      <c r="E716" s="71" t="s">
        <v>2437</v>
      </c>
      <c r="F716" s="71">
        <v>629</v>
      </c>
      <c r="G716" s="71">
        <v>345</v>
      </c>
      <c r="H716" s="72">
        <v>0.54849999999999999</v>
      </c>
      <c r="I716" s="73">
        <f t="shared" si="34"/>
        <v>4</v>
      </c>
      <c r="J716" s="73">
        <f t="shared" si="35"/>
        <v>1</v>
      </c>
      <c r="K716" s="22"/>
    </row>
    <row r="717" spans="1:11" x14ac:dyDescent="0.35">
      <c r="A717" s="71">
        <v>2141</v>
      </c>
      <c r="B717" s="71">
        <f t="shared" si="33"/>
        <v>4108880</v>
      </c>
      <c r="C717" s="71" t="s">
        <v>118</v>
      </c>
      <c r="D717" s="71">
        <v>3146</v>
      </c>
      <c r="E717" s="71" t="s">
        <v>2438</v>
      </c>
      <c r="F717" s="71">
        <v>346</v>
      </c>
      <c r="G717" s="71">
        <v>179</v>
      </c>
      <c r="H717" s="72">
        <v>0.51729999999999998</v>
      </c>
      <c r="I717" s="73">
        <f t="shared" si="34"/>
        <v>4</v>
      </c>
      <c r="J717" s="73">
        <f t="shared" si="35"/>
        <v>1</v>
      </c>
      <c r="K717" s="22"/>
    </row>
    <row r="718" spans="1:11" x14ac:dyDescent="0.35">
      <c r="A718" s="71">
        <v>2142</v>
      </c>
      <c r="B718" s="71">
        <f t="shared" si="33"/>
        <v>4110820</v>
      </c>
      <c r="C718" s="71" t="s">
        <v>25</v>
      </c>
      <c r="D718" s="71">
        <v>757</v>
      </c>
      <c r="E718" s="71" t="s">
        <v>2439</v>
      </c>
      <c r="F718" s="71">
        <v>307</v>
      </c>
      <c r="G718" s="71">
        <v>194</v>
      </c>
      <c r="H718" s="72">
        <v>0.63190000000000002</v>
      </c>
      <c r="I718" s="73">
        <f t="shared" si="34"/>
        <v>65</v>
      </c>
      <c r="J718" s="73">
        <f t="shared" si="35"/>
        <v>17</v>
      </c>
      <c r="K718" s="22" t="s">
        <v>1889</v>
      </c>
    </row>
    <row r="719" spans="1:11" x14ac:dyDescent="0.35">
      <c r="A719" s="71">
        <v>2142</v>
      </c>
      <c r="B719" s="71">
        <f t="shared" si="33"/>
        <v>4110820</v>
      </c>
      <c r="C719" s="71" t="s">
        <v>25</v>
      </c>
      <c r="D719" s="71">
        <v>744</v>
      </c>
      <c r="E719" s="71" t="s">
        <v>2207</v>
      </c>
      <c r="F719" s="71">
        <v>415</v>
      </c>
      <c r="G719" s="71">
        <v>254</v>
      </c>
      <c r="H719" s="72">
        <v>0.61199999999999999</v>
      </c>
      <c r="I719" s="73">
        <f t="shared" si="34"/>
        <v>65</v>
      </c>
      <c r="J719" s="73">
        <f t="shared" si="35"/>
        <v>17</v>
      </c>
      <c r="K719" s="22" t="s">
        <v>1889</v>
      </c>
    </row>
    <row r="720" spans="1:11" x14ac:dyDescent="0.35">
      <c r="A720" s="71">
        <v>2142</v>
      </c>
      <c r="B720" s="71">
        <f t="shared" si="33"/>
        <v>4110820</v>
      </c>
      <c r="C720" s="71" t="s">
        <v>25</v>
      </c>
      <c r="D720" s="71">
        <v>743</v>
      </c>
      <c r="E720" s="71" t="s">
        <v>2133</v>
      </c>
      <c r="F720" s="71">
        <v>381</v>
      </c>
      <c r="G720" s="71">
        <v>233</v>
      </c>
      <c r="H720" s="72">
        <v>0.61150000000000004</v>
      </c>
      <c r="I720" s="73">
        <f t="shared" si="34"/>
        <v>65</v>
      </c>
      <c r="J720" s="73">
        <f t="shared" si="35"/>
        <v>17</v>
      </c>
      <c r="K720" s="22" t="s">
        <v>1889</v>
      </c>
    </row>
    <row r="721" spans="1:11" x14ac:dyDescent="0.35">
      <c r="A721" s="71">
        <v>2142</v>
      </c>
      <c r="B721" s="71">
        <f t="shared" si="33"/>
        <v>4110820</v>
      </c>
      <c r="C721" s="71" t="s">
        <v>25</v>
      </c>
      <c r="D721" s="71">
        <v>3377</v>
      </c>
      <c r="E721" s="71" t="s">
        <v>2440</v>
      </c>
      <c r="F721" s="71">
        <v>400</v>
      </c>
      <c r="G721" s="71">
        <v>237</v>
      </c>
      <c r="H721" s="72">
        <v>0.59250000000000003</v>
      </c>
      <c r="I721" s="73">
        <f t="shared" si="34"/>
        <v>65</v>
      </c>
      <c r="J721" s="73">
        <f t="shared" si="35"/>
        <v>17</v>
      </c>
      <c r="K721" s="22" t="s">
        <v>1889</v>
      </c>
    </row>
    <row r="722" spans="1:11" x14ac:dyDescent="0.35">
      <c r="A722" s="71">
        <v>2142</v>
      </c>
      <c r="B722" s="71">
        <f t="shared" si="33"/>
        <v>4110820</v>
      </c>
      <c r="C722" s="71" t="s">
        <v>25</v>
      </c>
      <c r="D722" s="71">
        <v>3374</v>
      </c>
      <c r="E722" s="71" t="s">
        <v>2441</v>
      </c>
      <c r="F722" s="71">
        <v>413</v>
      </c>
      <c r="G722" s="71">
        <v>231</v>
      </c>
      <c r="H722" s="72">
        <v>0.55930000000000002</v>
      </c>
      <c r="I722" s="73">
        <f t="shared" si="34"/>
        <v>65</v>
      </c>
      <c r="J722" s="73">
        <f t="shared" si="35"/>
        <v>17</v>
      </c>
      <c r="K722" s="22" t="s">
        <v>1889</v>
      </c>
    </row>
    <row r="723" spans="1:11" x14ac:dyDescent="0.35">
      <c r="A723" s="71">
        <v>2142</v>
      </c>
      <c r="B723" s="71">
        <f t="shared" si="33"/>
        <v>4110820</v>
      </c>
      <c r="C723" s="71" t="s">
        <v>25</v>
      </c>
      <c r="D723" s="71">
        <v>764</v>
      </c>
      <c r="E723" s="71" t="s">
        <v>2442</v>
      </c>
      <c r="F723" s="71">
        <v>530</v>
      </c>
      <c r="G723" s="71">
        <v>288</v>
      </c>
      <c r="H723" s="72">
        <v>0.54339999999999999</v>
      </c>
      <c r="I723" s="73">
        <f t="shared" si="34"/>
        <v>65</v>
      </c>
      <c r="J723" s="73">
        <f t="shared" si="35"/>
        <v>17</v>
      </c>
      <c r="K723" s="22" t="s">
        <v>1889</v>
      </c>
    </row>
    <row r="724" spans="1:11" x14ac:dyDescent="0.35">
      <c r="A724" s="71">
        <v>2142</v>
      </c>
      <c r="B724" s="71">
        <f t="shared" si="33"/>
        <v>4110820</v>
      </c>
      <c r="C724" s="71" t="s">
        <v>25</v>
      </c>
      <c r="D724" s="71">
        <v>755</v>
      </c>
      <c r="E724" s="71" t="s">
        <v>2443</v>
      </c>
      <c r="F724" s="71">
        <v>369</v>
      </c>
      <c r="G724" s="71">
        <v>200</v>
      </c>
      <c r="H724" s="72">
        <v>0.54200000000000004</v>
      </c>
      <c r="I724" s="73">
        <f t="shared" si="34"/>
        <v>65</v>
      </c>
      <c r="J724" s="73">
        <f t="shared" si="35"/>
        <v>17</v>
      </c>
      <c r="K724" s="22" t="s">
        <v>1889</v>
      </c>
    </row>
    <row r="725" spans="1:11" x14ac:dyDescent="0.35">
      <c r="A725" s="71">
        <v>2142</v>
      </c>
      <c r="B725" s="71">
        <f t="shared" si="33"/>
        <v>4110820</v>
      </c>
      <c r="C725" s="71" t="s">
        <v>25</v>
      </c>
      <c r="D725" s="71">
        <v>763</v>
      </c>
      <c r="E725" s="71" t="s">
        <v>2196</v>
      </c>
      <c r="F725" s="71">
        <v>406</v>
      </c>
      <c r="G725" s="71">
        <v>213</v>
      </c>
      <c r="H725" s="72">
        <v>0.52459999999999996</v>
      </c>
      <c r="I725" s="73">
        <f t="shared" si="34"/>
        <v>65</v>
      </c>
      <c r="J725" s="73">
        <f t="shared" si="35"/>
        <v>17</v>
      </c>
      <c r="K725" s="22" t="s">
        <v>1889</v>
      </c>
    </row>
    <row r="726" spans="1:11" x14ac:dyDescent="0.35">
      <c r="A726" s="71">
        <v>2142</v>
      </c>
      <c r="B726" s="71">
        <f t="shared" si="33"/>
        <v>4110820</v>
      </c>
      <c r="C726" s="71" t="s">
        <v>25</v>
      </c>
      <c r="D726" s="71">
        <v>732</v>
      </c>
      <c r="E726" s="71" t="s">
        <v>2444</v>
      </c>
      <c r="F726" s="71">
        <v>288</v>
      </c>
      <c r="G726" s="71">
        <v>147</v>
      </c>
      <c r="H726" s="72">
        <v>0.51039999999999996</v>
      </c>
      <c r="I726" s="73">
        <f t="shared" si="34"/>
        <v>65</v>
      </c>
      <c r="J726" s="73">
        <f t="shared" si="35"/>
        <v>17</v>
      </c>
      <c r="K726" s="22" t="s">
        <v>1889</v>
      </c>
    </row>
    <row r="727" spans="1:11" x14ac:dyDescent="0.35">
      <c r="A727" s="71">
        <v>2142</v>
      </c>
      <c r="B727" s="71">
        <f t="shared" si="33"/>
        <v>4110820</v>
      </c>
      <c r="C727" s="71" t="s">
        <v>25</v>
      </c>
      <c r="D727" s="71">
        <v>762</v>
      </c>
      <c r="E727" s="71" t="s">
        <v>2445</v>
      </c>
      <c r="F727" s="71">
        <v>613</v>
      </c>
      <c r="G727" s="71">
        <v>306</v>
      </c>
      <c r="H727" s="72">
        <v>0.49919999999999998</v>
      </c>
      <c r="I727" s="73">
        <f t="shared" si="34"/>
        <v>65</v>
      </c>
      <c r="J727" s="73">
        <f t="shared" si="35"/>
        <v>17</v>
      </c>
      <c r="K727" s="22" t="s">
        <v>1889</v>
      </c>
    </row>
    <row r="728" spans="1:11" x14ac:dyDescent="0.35">
      <c r="A728" s="71">
        <v>2142</v>
      </c>
      <c r="B728" s="71">
        <f t="shared" si="33"/>
        <v>4110820</v>
      </c>
      <c r="C728" s="71" t="s">
        <v>25</v>
      </c>
      <c r="D728" s="71">
        <v>738</v>
      </c>
      <c r="E728" s="71" t="s">
        <v>2446</v>
      </c>
      <c r="F728" s="71">
        <v>479</v>
      </c>
      <c r="G728" s="71">
        <v>235</v>
      </c>
      <c r="H728" s="72">
        <v>0.49059999999999998</v>
      </c>
      <c r="I728" s="73">
        <f t="shared" si="34"/>
        <v>65</v>
      </c>
      <c r="J728" s="73">
        <f t="shared" si="35"/>
        <v>17</v>
      </c>
      <c r="K728" s="22" t="s">
        <v>1889</v>
      </c>
    </row>
    <row r="729" spans="1:11" x14ac:dyDescent="0.35">
      <c r="A729" s="71">
        <v>2142</v>
      </c>
      <c r="B729" s="71">
        <f t="shared" si="33"/>
        <v>4110820</v>
      </c>
      <c r="C729" s="71" t="s">
        <v>25</v>
      </c>
      <c r="D729" s="71">
        <v>767</v>
      </c>
      <c r="E729" s="71" t="s">
        <v>2447</v>
      </c>
      <c r="F729" s="71">
        <v>734</v>
      </c>
      <c r="G729" s="71">
        <v>360</v>
      </c>
      <c r="H729" s="72">
        <v>0.49049999999999999</v>
      </c>
      <c r="I729" s="73">
        <f t="shared" si="34"/>
        <v>65</v>
      </c>
      <c r="J729" s="73">
        <f t="shared" si="35"/>
        <v>17</v>
      </c>
      <c r="K729" s="22" t="s">
        <v>1889</v>
      </c>
    </row>
    <row r="730" spans="1:11" x14ac:dyDescent="0.35">
      <c r="A730" s="71">
        <v>2142</v>
      </c>
      <c r="B730" s="71">
        <f t="shared" si="33"/>
        <v>4110820</v>
      </c>
      <c r="C730" s="71" t="s">
        <v>25</v>
      </c>
      <c r="D730" s="71">
        <v>768</v>
      </c>
      <c r="E730" s="71" t="s">
        <v>2448</v>
      </c>
      <c r="F730" s="74">
        <v>1228</v>
      </c>
      <c r="G730" s="71">
        <v>600</v>
      </c>
      <c r="H730" s="72">
        <v>0.48859999999999998</v>
      </c>
      <c r="I730" s="73">
        <f t="shared" si="34"/>
        <v>65</v>
      </c>
      <c r="J730" s="73">
        <f t="shared" si="35"/>
        <v>17</v>
      </c>
      <c r="K730" s="22" t="s">
        <v>1889</v>
      </c>
    </row>
    <row r="731" spans="1:11" x14ac:dyDescent="0.35">
      <c r="A731" s="71">
        <v>2142</v>
      </c>
      <c r="B731" s="71">
        <f t="shared" si="33"/>
        <v>4110820</v>
      </c>
      <c r="C731" s="71" t="s">
        <v>25</v>
      </c>
      <c r="D731" s="71">
        <v>5064</v>
      </c>
      <c r="E731" s="71" t="s">
        <v>2449</v>
      </c>
      <c r="F731" s="71">
        <v>624</v>
      </c>
      <c r="G731" s="71">
        <v>304</v>
      </c>
      <c r="H731" s="72">
        <v>0.48720000000000002</v>
      </c>
      <c r="I731" s="73">
        <f t="shared" si="34"/>
        <v>65</v>
      </c>
      <c r="J731" s="73">
        <f t="shared" si="35"/>
        <v>17</v>
      </c>
      <c r="K731" s="22" t="s">
        <v>1889</v>
      </c>
    </row>
    <row r="732" spans="1:11" x14ac:dyDescent="0.35">
      <c r="A732" s="71">
        <v>2142</v>
      </c>
      <c r="B732" s="71">
        <f t="shared" si="33"/>
        <v>4110820</v>
      </c>
      <c r="C732" s="71" t="s">
        <v>25</v>
      </c>
      <c r="D732" s="71">
        <v>3375</v>
      </c>
      <c r="E732" s="71" t="s">
        <v>2450</v>
      </c>
      <c r="F732" s="71">
        <v>416</v>
      </c>
      <c r="G732" s="71">
        <v>198</v>
      </c>
      <c r="H732" s="72">
        <v>0.47599999999999998</v>
      </c>
      <c r="I732" s="73">
        <f t="shared" si="34"/>
        <v>65</v>
      </c>
      <c r="J732" s="73">
        <f t="shared" si="35"/>
        <v>17</v>
      </c>
      <c r="K732" s="22" t="s">
        <v>1889</v>
      </c>
    </row>
    <row r="733" spans="1:11" x14ac:dyDescent="0.35">
      <c r="A733" s="71">
        <v>2142</v>
      </c>
      <c r="B733" s="71">
        <f t="shared" si="33"/>
        <v>4110820</v>
      </c>
      <c r="C733" s="71" t="s">
        <v>25</v>
      </c>
      <c r="D733" s="71">
        <v>751</v>
      </c>
      <c r="E733" s="71" t="s">
        <v>2451</v>
      </c>
      <c r="F733" s="71">
        <v>605</v>
      </c>
      <c r="G733" s="71">
        <v>284</v>
      </c>
      <c r="H733" s="72">
        <v>0.46939999999999998</v>
      </c>
      <c r="I733" s="73">
        <f t="shared" si="34"/>
        <v>65</v>
      </c>
      <c r="J733" s="73">
        <f t="shared" si="35"/>
        <v>17</v>
      </c>
      <c r="K733" s="22" t="s">
        <v>1889</v>
      </c>
    </row>
    <row r="734" spans="1:11" x14ac:dyDescent="0.35">
      <c r="A734" s="71">
        <v>2142</v>
      </c>
      <c r="B734" s="71">
        <f t="shared" si="33"/>
        <v>4110820</v>
      </c>
      <c r="C734" s="71" t="s">
        <v>25</v>
      </c>
      <c r="D734" s="71">
        <v>728</v>
      </c>
      <c r="E734" s="71" t="s">
        <v>2452</v>
      </c>
      <c r="F734" s="71">
        <v>602</v>
      </c>
      <c r="G734" s="71">
        <v>279</v>
      </c>
      <c r="H734" s="72">
        <v>0.46350000000000002</v>
      </c>
      <c r="I734" s="73">
        <f t="shared" si="34"/>
        <v>65</v>
      </c>
      <c r="J734" s="73">
        <f t="shared" si="35"/>
        <v>17</v>
      </c>
      <c r="K734" s="22" t="s">
        <v>1889</v>
      </c>
    </row>
    <row r="735" spans="1:11" x14ac:dyDescent="0.35">
      <c r="A735" s="71">
        <v>2142</v>
      </c>
      <c r="B735" s="71">
        <f t="shared" si="33"/>
        <v>4110820</v>
      </c>
      <c r="C735" s="71" t="s">
        <v>25</v>
      </c>
      <c r="D735" s="71">
        <v>741</v>
      </c>
      <c r="E735" s="71" t="s">
        <v>2453</v>
      </c>
      <c r="F735" s="71">
        <v>544</v>
      </c>
      <c r="G735" s="71">
        <v>252</v>
      </c>
      <c r="H735" s="72">
        <v>0.4632</v>
      </c>
      <c r="I735" s="73">
        <f t="shared" si="34"/>
        <v>65</v>
      </c>
      <c r="J735" s="73">
        <f t="shared" si="35"/>
        <v>17</v>
      </c>
      <c r="K735" s="22"/>
    </row>
    <row r="736" spans="1:11" x14ac:dyDescent="0.35">
      <c r="A736" s="71">
        <v>2142</v>
      </c>
      <c r="B736" s="71">
        <f t="shared" si="33"/>
        <v>4110820</v>
      </c>
      <c r="C736" s="71" t="s">
        <v>25</v>
      </c>
      <c r="D736" s="71">
        <v>746</v>
      </c>
      <c r="E736" s="71" t="s">
        <v>2194</v>
      </c>
      <c r="F736" s="71">
        <v>406</v>
      </c>
      <c r="G736" s="71">
        <v>188</v>
      </c>
      <c r="H736" s="72">
        <v>0.46310000000000001</v>
      </c>
      <c r="I736" s="73">
        <f t="shared" si="34"/>
        <v>65</v>
      </c>
      <c r="J736" s="73">
        <f t="shared" si="35"/>
        <v>17</v>
      </c>
      <c r="K736" s="22"/>
    </row>
    <row r="737" spans="1:11" x14ac:dyDescent="0.35">
      <c r="A737" s="71">
        <v>2142</v>
      </c>
      <c r="B737" s="71">
        <f t="shared" si="33"/>
        <v>4110820</v>
      </c>
      <c r="C737" s="71" t="s">
        <v>25</v>
      </c>
      <c r="D737" s="71">
        <v>1330</v>
      </c>
      <c r="E737" s="71" t="s">
        <v>2454</v>
      </c>
      <c r="F737" s="74">
        <v>1071</v>
      </c>
      <c r="G737" s="71">
        <v>478</v>
      </c>
      <c r="H737" s="72">
        <v>0.44629999999999997</v>
      </c>
      <c r="I737" s="73">
        <f t="shared" si="34"/>
        <v>65</v>
      </c>
      <c r="J737" s="73">
        <f t="shared" si="35"/>
        <v>17</v>
      </c>
      <c r="K737" s="22"/>
    </row>
    <row r="738" spans="1:11" x14ac:dyDescent="0.35">
      <c r="A738" s="71">
        <v>2142</v>
      </c>
      <c r="B738" s="71">
        <f t="shared" si="33"/>
        <v>4110820</v>
      </c>
      <c r="C738" s="71" t="s">
        <v>25</v>
      </c>
      <c r="D738" s="71">
        <v>736</v>
      </c>
      <c r="E738" s="71" t="s">
        <v>2455</v>
      </c>
      <c r="F738" s="71">
        <v>372</v>
      </c>
      <c r="G738" s="71">
        <v>164</v>
      </c>
      <c r="H738" s="72">
        <v>0.44090000000000001</v>
      </c>
      <c r="I738" s="73">
        <f t="shared" si="34"/>
        <v>65</v>
      </c>
      <c r="J738" s="73">
        <f t="shared" si="35"/>
        <v>17</v>
      </c>
      <c r="K738" s="22"/>
    </row>
    <row r="739" spans="1:11" x14ac:dyDescent="0.35">
      <c r="A739" s="71">
        <v>2142</v>
      </c>
      <c r="B739" s="71">
        <f t="shared" si="33"/>
        <v>4110820</v>
      </c>
      <c r="C739" s="71" t="s">
        <v>25</v>
      </c>
      <c r="D739" s="71">
        <v>3215</v>
      </c>
      <c r="E739" s="71" t="s">
        <v>2456</v>
      </c>
      <c r="F739" s="71">
        <v>386</v>
      </c>
      <c r="G739" s="71">
        <v>167</v>
      </c>
      <c r="H739" s="72">
        <v>0.43259999999999998</v>
      </c>
      <c r="I739" s="73">
        <f t="shared" si="34"/>
        <v>65</v>
      </c>
      <c r="J739" s="73">
        <f t="shared" si="35"/>
        <v>17</v>
      </c>
      <c r="K739" s="22"/>
    </row>
    <row r="740" spans="1:11" x14ac:dyDescent="0.35">
      <c r="A740" s="71">
        <v>2142</v>
      </c>
      <c r="B740" s="71">
        <f t="shared" si="33"/>
        <v>4110820</v>
      </c>
      <c r="C740" s="71" t="s">
        <v>25</v>
      </c>
      <c r="D740" s="71">
        <v>1331</v>
      </c>
      <c r="E740" s="71" t="s">
        <v>2457</v>
      </c>
      <c r="F740" s="74">
        <v>1136</v>
      </c>
      <c r="G740" s="71">
        <v>491</v>
      </c>
      <c r="H740" s="72">
        <v>0.43219999999999997</v>
      </c>
      <c r="I740" s="73">
        <f t="shared" si="34"/>
        <v>65</v>
      </c>
      <c r="J740" s="73">
        <f t="shared" si="35"/>
        <v>17</v>
      </c>
      <c r="K740" s="22"/>
    </row>
    <row r="741" spans="1:11" x14ac:dyDescent="0.35">
      <c r="A741" s="71">
        <v>2142</v>
      </c>
      <c r="B741" s="71">
        <f t="shared" si="33"/>
        <v>4110820</v>
      </c>
      <c r="C741" s="71" t="s">
        <v>25</v>
      </c>
      <c r="D741" s="71">
        <v>747</v>
      </c>
      <c r="E741" s="71" t="s">
        <v>2458</v>
      </c>
      <c r="F741" s="71">
        <v>632</v>
      </c>
      <c r="G741" s="71">
        <v>260</v>
      </c>
      <c r="H741" s="72">
        <v>0.41139999999999999</v>
      </c>
      <c r="I741" s="73">
        <f t="shared" si="34"/>
        <v>65</v>
      </c>
      <c r="J741" s="73">
        <f t="shared" si="35"/>
        <v>17</v>
      </c>
      <c r="K741" s="22"/>
    </row>
    <row r="742" spans="1:11" x14ac:dyDescent="0.35">
      <c r="A742" s="71">
        <v>2142</v>
      </c>
      <c r="B742" s="71">
        <f t="shared" si="33"/>
        <v>4110820</v>
      </c>
      <c r="C742" s="71" t="s">
        <v>25</v>
      </c>
      <c r="D742" s="71">
        <v>3373</v>
      </c>
      <c r="E742" s="71" t="s">
        <v>2459</v>
      </c>
      <c r="F742" s="74">
        <v>1014</v>
      </c>
      <c r="G742" s="71">
        <v>401</v>
      </c>
      <c r="H742" s="72">
        <v>0.39550000000000002</v>
      </c>
      <c r="I742" s="73">
        <f t="shared" si="34"/>
        <v>65</v>
      </c>
      <c r="J742" s="73">
        <f t="shared" si="35"/>
        <v>17</v>
      </c>
      <c r="K742" s="22"/>
    </row>
    <row r="743" spans="1:11" x14ac:dyDescent="0.35">
      <c r="A743" s="71">
        <v>2142</v>
      </c>
      <c r="B743" s="71">
        <f t="shared" si="33"/>
        <v>4110820</v>
      </c>
      <c r="C743" s="71" t="s">
        <v>25</v>
      </c>
      <c r="D743" s="71">
        <v>771</v>
      </c>
      <c r="E743" s="71" t="s">
        <v>2460</v>
      </c>
      <c r="F743" s="74">
        <v>2300</v>
      </c>
      <c r="G743" s="71">
        <v>873</v>
      </c>
      <c r="H743" s="72">
        <v>0.37959999999999999</v>
      </c>
      <c r="I743" s="73">
        <f t="shared" si="34"/>
        <v>65</v>
      </c>
      <c r="J743" s="73">
        <f t="shared" si="35"/>
        <v>17</v>
      </c>
      <c r="K743" s="22"/>
    </row>
    <row r="744" spans="1:11" x14ac:dyDescent="0.35">
      <c r="A744" s="71">
        <v>2142</v>
      </c>
      <c r="B744" s="71">
        <f t="shared" si="33"/>
        <v>4110820</v>
      </c>
      <c r="C744" s="71" t="s">
        <v>25</v>
      </c>
      <c r="D744" s="71">
        <v>766</v>
      </c>
      <c r="E744" s="71" t="s">
        <v>2461</v>
      </c>
      <c r="F744" s="71">
        <v>804</v>
      </c>
      <c r="G744" s="71">
        <v>305</v>
      </c>
      <c r="H744" s="72">
        <v>0.37940000000000002</v>
      </c>
      <c r="I744" s="73">
        <f t="shared" si="34"/>
        <v>65</v>
      </c>
      <c r="J744" s="73">
        <f t="shared" si="35"/>
        <v>17</v>
      </c>
      <c r="K744" s="22"/>
    </row>
    <row r="745" spans="1:11" x14ac:dyDescent="0.35">
      <c r="A745" s="71">
        <v>2142</v>
      </c>
      <c r="B745" s="71">
        <f t="shared" si="33"/>
        <v>4110820</v>
      </c>
      <c r="C745" s="71" t="s">
        <v>25</v>
      </c>
      <c r="D745" s="71">
        <v>773</v>
      </c>
      <c r="E745" s="71" t="s">
        <v>2462</v>
      </c>
      <c r="F745" s="74">
        <v>1840</v>
      </c>
      <c r="G745" s="71">
        <v>695</v>
      </c>
      <c r="H745" s="72">
        <v>0.37769999999999998</v>
      </c>
      <c r="I745" s="73">
        <f t="shared" si="34"/>
        <v>65</v>
      </c>
      <c r="J745" s="73">
        <f t="shared" si="35"/>
        <v>17</v>
      </c>
      <c r="K745" s="22"/>
    </row>
    <row r="746" spans="1:11" x14ac:dyDescent="0.35">
      <c r="A746" s="71">
        <v>2142</v>
      </c>
      <c r="B746" s="71">
        <f t="shared" si="33"/>
        <v>4110820</v>
      </c>
      <c r="C746" s="71" t="s">
        <v>25</v>
      </c>
      <c r="D746" s="71">
        <v>735</v>
      </c>
      <c r="E746" s="71" t="s">
        <v>2463</v>
      </c>
      <c r="F746" s="71">
        <v>447</v>
      </c>
      <c r="G746" s="71">
        <v>166</v>
      </c>
      <c r="H746" s="72">
        <v>0.37140000000000001</v>
      </c>
      <c r="I746" s="73">
        <f t="shared" si="34"/>
        <v>65</v>
      </c>
      <c r="J746" s="73">
        <f t="shared" si="35"/>
        <v>17</v>
      </c>
      <c r="K746" s="22"/>
    </row>
    <row r="747" spans="1:11" x14ac:dyDescent="0.35">
      <c r="A747" s="71">
        <v>2142</v>
      </c>
      <c r="B747" s="71">
        <f t="shared" si="33"/>
        <v>4110820</v>
      </c>
      <c r="C747" s="71" t="s">
        <v>25</v>
      </c>
      <c r="D747" s="71">
        <v>4596</v>
      </c>
      <c r="E747" s="71" t="s">
        <v>2464</v>
      </c>
      <c r="F747" s="71">
        <v>568</v>
      </c>
      <c r="G747" s="71">
        <v>199</v>
      </c>
      <c r="H747" s="72">
        <v>0.35039999999999999</v>
      </c>
      <c r="I747" s="73">
        <f t="shared" si="34"/>
        <v>65</v>
      </c>
      <c r="J747" s="73">
        <f t="shared" si="35"/>
        <v>17</v>
      </c>
      <c r="K747" s="22"/>
    </row>
    <row r="748" spans="1:11" x14ac:dyDescent="0.35">
      <c r="A748" s="71">
        <v>2142</v>
      </c>
      <c r="B748" s="71">
        <f t="shared" si="33"/>
        <v>4110820</v>
      </c>
      <c r="C748" s="71" t="s">
        <v>25</v>
      </c>
      <c r="D748" s="71">
        <v>4068</v>
      </c>
      <c r="E748" s="71" t="s">
        <v>2465</v>
      </c>
      <c r="F748" s="71">
        <v>496</v>
      </c>
      <c r="G748" s="71">
        <v>171</v>
      </c>
      <c r="H748" s="72">
        <v>0.3448</v>
      </c>
      <c r="I748" s="73">
        <f t="shared" si="34"/>
        <v>65</v>
      </c>
      <c r="J748" s="73">
        <f t="shared" si="35"/>
        <v>17</v>
      </c>
      <c r="K748" s="22"/>
    </row>
    <row r="749" spans="1:11" x14ac:dyDescent="0.35">
      <c r="A749" s="71">
        <v>2142</v>
      </c>
      <c r="B749" s="71">
        <f t="shared" si="33"/>
        <v>4110820</v>
      </c>
      <c r="C749" s="71" t="s">
        <v>25</v>
      </c>
      <c r="D749" s="71">
        <v>759</v>
      </c>
      <c r="E749" s="71" t="s">
        <v>2466</v>
      </c>
      <c r="F749" s="71">
        <v>314</v>
      </c>
      <c r="G749" s="71">
        <v>107</v>
      </c>
      <c r="H749" s="72">
        <v>0.34079999999999999</v>
      </c>
      <c r="I749" s="73">
        <f t="shared" si="34"/>
        <v>65</v>
      </c>
      <c r="J749" s="73">
        <f t="shared" si="35"/>
        <v>17</v>
      </c>
      <c r="K749" s="22"/>
    </row>
    <row r="750" spans="1:11" x14ac:dyDescent="0.35">
      <c r="A750" s="71">
        <v>2142</v>
      </c>
      <c r="B750" s="71">
        <f t="shared" si="33"/>
        <v>4110820</v>
      </c>
      <c r="C750" s="71" t="s">
        <v>25</v>
      </c>
      <c r="D750" s="71">
        <v>737</v>
      </c>
      <c r="E750" s="71" t="s">
        <v>2467</v>
      </c>
      <c r="F750" s="71">
        <v>409</v>
      </c>
      <c r="G750" s="71">
        <v>138</v>
      </c>
      <c r="H750" s="72">
        <v>0.33739999999999998</v>
      </c>
      <c r="I750" s="73">
        <f t="shared" si="34"/>
        <v>65</v>
      </c>
      <c r="J750" s="73">
        <f t="shared" si="35"/>
        <v>17</v>
      </c>
      <c r="K750" s="22"/>
    </row>
    <row r="751" spans="1:11" x14ac:dyDescent="0.35">
      <c r="A751" s="71">
        <v>2142</v>
      </c>
      <c r="B751" s="71">
        <f t="shared" si="33"/>
        <v>4110820</v>
      </c>
      <c r="C751" s="71" t="s">
        <v>25</v>
      </c>
      <c r="D751" s="71">
        <v>3376</v>
      </c>
      <c r="E751" s="71" t="s">
        <v>2468</v>
      </c>
      <c r="F751" s="71">
        <v>529</v>
      </c>
      <c r="G751" s="71">
        <v>172</v>
      </c>
      <c r="H751" s="72">
        <v>0.3251</v>
      </c>
      <c r="I751" s="73">
        <f t="shared" si="34"/>
        <v>65</v>
      </c>
      <c r="J751" s="73">
        <f t="shared" si="35"/>
        <v>17</v>
      </c>
      <c r="K751" s="22"/>
    </row>
    <row r="752" spans="1:11" x14ac:dyDescent="0.35">
      <c r="A752" s="71">
        <v>2142</v>
      </c>
      <c r="B752" s="71">
        <f t="shared" si="33"/>
        <v>4110820</v>
      </c>
      <c r="C752" s="71" t="s">
        <v>25</v>
      </c>
      <c r="D752" s="71">
        <v>753</v>
      </c>
      <c r="E752" s="71" t="s">
        <v>2469</v>
      </c>
      <c r="F752" s="71">
        <v>342</v>
      </c>
      <c r="G752" s="71">
        <v>108</v>
      </c>
      <c r="H752" s="72">
        <v>0.31580000000000003</v>
      </c>
      <c r="I752" s="73">
        <f t="shared" si="34"/>
        <v>65</v>
      </c>
      <c r="J752" s="73">
        <f t="shared" si="35"/>
        <v>17</v>
      </c>
      <c r="K752" s="22"/>
    </row>
    <row r="753" spans="1:11" x14ac:dyDescent="0.35">
      <c r="A753" s="71">
        <v>2142</v>
      </c>
      <c r="B753" s="71">
        <f t="shared" si="33"/>
        <v>4110820</v>
      </c>
      <c r="C753" s="71" t="s">
        <v>25</v>
      </c>
      <c r="D753" s="71">
        <v>740</v>
      </c>
      <c r="E753" s="71" t="s">
        <v>1340</v>
      </c>
      <c r="F753" s="71">
        <v>373</v>
      </c>
      <c r="G753" s="71">
        <v>117</v>
      </c>
      <c r="H753" s="72">
        <v>0.31369999999999998</v>
      </c>
      <c r="I753" s="73">
        <f t="shared" si="34"/>
        <v>65</v>
      </c>
      <c r="J753" s="73">
        <f t="shared" si="35"/>
        <v>17</v>
      </c>
      <c r="K753" s="22"/>
    </row>
    <row r="754" spans="1:11" x14ac:dyDescent="0.35">
      <c r="A754" s="71">
        <v>2142</v>
      </c>
      <c r="B754" s="71">
        <f t="shared" si="33"/>
        <v>4110820</v>
      </c>
      <c r="C754" s="71" t="s">
        <v>25</v>
      </c>
      <c r="D754" s="71">
        <v>3526</v>
      </c>
      <c r="E754" s="71" t="s">
        <v>1997</v>
      </c>
      <c r="F754" s="71">
        <v>312</v>
      </c>
      <c r="G754" s="71">
        <v>95</v>
      </c>
      <c r="H754" s="72">
        <v>0.30449999999999999</v>
      </c>
      <c r="I754" s="73">
        <f t="shared" si="34"/>
        <v>65</v>
      </c>
      <c r="J754" s="73">
        <f t="shared" si="35"/>
        <v>17</v>
      </c>
      <c r="K754" s="22"/>
    </row>
    <row r="755" spans="1:11" x14ac:dyDescent="0.35">
      <c r="A755" s="71">
        <v>2142</v>
      </c>
      <c r="B755" s="71">
        <f t="shared" si="33"/>
        <v>4110820</v>
      </c>
      <c r="C755" s="71" t="s">
        <v>25</v>
      </c>
      <c r="D755" s="71">
        <v>749</v>
      </c>
      <c r="E755" s="71" t="s">
        <v>2380</v>
      </c>
      <c r="F755" s="71">
        <v>452</v>
      </c>
      <c r="G755" s="71">
        <v>137</v>
      </c>
      <c r="H755" s="72">
        <v>0.30309999999999998</v>
      </c>
      <c r="I755" s="73">
        <f t="shared" si="34"/>
        <v>65</v>
      </c>
      <c r="J755" s="73">
        <f t="shared" si="35"/>
        <v>17</v>
      </c>
      <c r="K755" s="22"/>
    </row>
    <row r="756" spans="1:11" x14ac:dyDescent="0.35">
      <c r="A756" s="71">
        <v>2142</v>
      </c>
      <c r="B756" s="71">
        <f t="shared" si="33"/>
        <v>4110820</v>
      </c>
      <c r="C756" s="71" t="s">
        <v>25</v>
      </c>
      <c r="D756" s="71">
        <v>756</v>
      </c>
      <c r="E756" s="71" t="s">
        <v>2470</v>
      </c>
      <c r="F756" s="71">
        <v>589</v>
      </c>
      <c r="G756" s="71">
        <v>171</v>
      </c>
      <c r="H756" s="72">
        <v>0.2903</v>
      </c>
      <c r="I756" s="73">
        <f t="shared" si="34"/>
        <v>65</v>
      </c>
      <c r="J756" s="73">
        <f t="shared" si="35"/>
        <v>17</v>
      </c>
      <c r="K756" s="22"/>
    </row>
    <row r="757" spans="1:11" x14ac:dyDescent="0.35">
      <c r="A757" s="71">
        <v>2142</v>
      </c>
      <c r="B757" s="71">
        <f t="shared" si="33"/>
        <v>4110820</v>
      </c>
      <c r="C757" s="71" t="s">
        <v>25</v>
      </c>
      <c r="D757" s="71">
        <v>5066</v>
      </c>
      <c r="E757" s="71" t="s">
        <v>2471</v>
      </c>
      <c r="F757" s="71">
        <v>587</v>
      </c>
      <c r="G757" s="71">
        <v>162</v>
      </c>
      <c r="H757" s="72">
        <v>0.27600000000000002</v>
      </c>
      <c r="I757" s="73">
        <f t="shared" si="34"/>
        <v>65</v>
      </c>
      <c r="J757" s="73">
        <f t="shared" si="35"/>
        <v>17</v>
      </c>
      <c r="K757" s="22"/>
    </row>
    <row r="758" spans="1:11" x14ac:dyDescent="0.35">
      <c r="A758" s="71">
        <v>2142</v>
      </c>
      <c r="B758" s="71">
        <f t="shared" si="33"/>
        <v>4110820</v>
      </c>
      <c r="C758" s="71" t="s">
        <v>25</v>
      </c>
      <c r="D758" s="71">
        <v>750</v>
      </c>
      <c r="E758" s="71" t="s">
        <v>2472</v>
      </c>
      <c r="F758" s="71">
        <v>343</v>
      </c>
      <c r="G758" s="71">
        <v>92</v>
      </c>
      <c r="H758" s="72">
        <v>0.26819999999999999</v>
      </c>
      <c r="I758" s="73">
        <f t="shared" si="34"/>
        <v>65</v>
      </c>
      <c r="J758" s="73">
        <f t="shared" si="35"/>
        <v>17</v>
      </c>
      <c r="K758" s="22"/>
    </row>
    <row r="759" spans="1:11" x14ac:dyDescent="0.35">
      <c r="A759" s="71">
        <v>2142</v>
      </c>
      <c r="B759" s="71">
        <f t="shared" si="33"/>
        <v>4110820</v>
      </c>
      <c r="C759" s="71" t="s">
        <v>25</v>
      </c>
      <c r="D759" s="71">
        <v>745</v>
      </c>
      <c r="E759" s="71" t="s">
        <v>2473</v>
      </c>
      <c r="F759" s="71">
        <v>535</v>
      </c>
      <c r="G759" s="71">
        <v>143</v>
      </c>
      <c r="H759" s="72">
        <v>0.26729999999999998</v>
      </c>
      <c r="I759" s="73">
        <f t="shared" si="34"/>
        <v>65</v>
      </c>
      <c r="J759" s="73">
        <f t="shared" si="35"/>
        <v>17</v>
      </c>
      <c r="K759" s="22"/>
    </row>
    <row r="760" spans="1:11" x14ac:dyDescent="0.35">
      <c r="A760" s="71">
        <v>2142</v>
      </c>
      <c r="B760" s="71">
        <f t="shared" si="33"/>
        <v>4110820</v>
      </c>
      <c r="C760" s="71" t="s">
        <v>25</v>
      </c>
      <c r="D760" s="71">
        <v>754</v>
      </c>
      <c r="E760" s="71" t="s">
        <v>2474</v>
      </c>
      <c r="F760" s="71">
        <v>464</v>
      </c>
      <c r="G760" s="71">
        <v>124</v>
      </c>
      <c r="H760" s="72">
        <v>0.26719999999999999</v>
      </c>
      <c r="I760" s="73">
        <f t="shared" si="34"/>
        <v>65</v>
      </c>
      <c r="J760" s="73">
        <f t="shared" si="35"/>
        <v>17</v>
      </c>
      <c r="K760" s="22"/>
    </row>
    <row r="761" spans="1:11" x14ac:dyDescent="0.35">
      <c r="A761" s="71">
        <v>2142</v>
      </c>
      <c r="B761" s="71">
        <f t="shared" si="33"/>
        <v>4110820</v>
      </c>
      <c r="C761" s="71" t="s">
        <v>25</v>
      </c>
      <c r="D761" s="71">
        <v>769</v>
      </c>
      <c r="E761" s="71" t="s">
        <v>2475</v>
      </c>
      <c r="F761" s="71">
        <v>715</v>
      </c>
      <c r="G761" s="71">
        <v>191</v>
      </c>
      <c r="H761" s="72">
        <v>0.2671</v>
      </c>
      <c r="I761" s="73">
        <f t="shared" si="34"/>
        <v>65</v>
      </c>
      <c r="J761" s="73">
        <f t="shared" si="35"/>
        <v>17</v>
      </c>
      <c r="K761" s="22"/>
    </row>
    <row r="762" spans="1:11" x14ac:dyDescent="0.35">
      <c r="A762" s="71">
        <v>2142</v>
      </c>
      <c r="B762" s="71">
        <f t="shared" si="33"/>
        <v>4110820</v>
      </c>
      <c r="C762" s="71" t="s">
        <v>25</v>
      </c>
      <c r="D762" s="71">
        <v>772</v>
      </c>
      <c r="E762" s="71" t="s">
        <v>2476</v>
      </c>
      <c r="F762" s="74">
        <v>2064</v>
      </c>
      <c r="G762" s="71">
        <v>548</v>
      </c>
      <c r="H762" s="72">
        <v>0.26550000000000001</v>
      </c>
      <c r="I762" s="73">
        <f t="shared" si="34"/>
        <v>65</v>
      </c>
      <c r="J762" s="73">
        <f t="shared" si="35"/>
        <v>17</v>
      </c>
      <c r="K762" s="22"/>
    </row>
    <row r="763" spans="1:11" x14ac:dyDescent="0.35">
      <c r="A763" s="71">
        <v>2142</v>
      </c>
      <c r="B763" s="71">
        <f t="shared" si="33"/>
        <v>4110820</v>
      </c>
      <c r="C763" s="71" t="s">
        <v>25</v>
      </c>
      <c r="D763" s="71">
        <v>4589</v>
      </c>
      <c r="E763" s="71" t="s">
        <v>2477</v>
      </c>
      <c r="F763" s="71">
        <v>183</v>
      </c>
      <c r="G763" s="71">
        <v>48</v>
      </c>
      <c r="H763" s="72">
        <v>0.26229999999999998</v>
      </c>
      <c r="I763" s="73">
        <f t="shared" si="34"/>
        <v>65</v>
      </c>
      <c r="J763" s="73">
        <f t="shared" si="35"/>
        <v>17</v>
      </c>
      <c r="K763" s="22"/>
    </row>
    <row r="764" spans="1:11" x14ac:dyDescent="0.35">
      <c r="A764" s="71">
        <v>2142</v>
      </c>
      <c r="B764" s="71">
        <f t="shared" si="33"/>
        <v>4110820</v>
      </c>
      <c r="C764" s="71" t="s">
        <v>25</v>
      </c>
      <c r="D764" s="71">
        <v>3529</v>
      </c>
      <c r="E764" s="71" t="s">
        <v>2478</v>
      </c>
      <c r="F764" s="71">
        <v>280</v>
      </c>
      <c r="G764" s="71">
        <v>68</v>
      </c>
      <c r="H764" s="72">
        <v>0.2429</v>
      </c>
      <c r="I764" s="73">
        <f t="shared" si="34"/>
        <v>65</v>
      </c>
      <c r="J764" s="73">
        <f t="shared" si="35"/>
        <v>17</v>
      </c>
      <c r="K764" s="22"/>
    </row>
    <row r="765" spans="1:11" x14ac:dyDescent="0.35">
      <c r="A765" s="71">
        <v>2142</v>
      </c>
      <c r="B765" s="71">
        <f t="shared" si="33"/>
        <v>4110820</v>
      </c>
      <c r="C765" s="71" t="s">
        <v>25</v>
      </c>
      <c r="D765" s="71">
        <v>765</v>
      </c>
      <c r="E765" s="71" t="s">
        <v>2479</v>
      </c>
      <c r="F765" s="71">
        <v>997</v>
      </c>
      <c r="G765" s="71">
        <v>241</v>
      </c>
      <c r="H765" s="72">
        <v>0.2417</v>
      </c>
      <c r="I765" s="73">
        <f t="shared" si="34"/>
        <v>65</v>
      </c>
      <c r="J765" s="73">
        <f t="shared" si="35"/>
        <v>17</v>
      </c>
      <c r="K765" s="22"/>
    </row>
    <row r="766" spans="1:11" x14ac:dyDescent="0.35">
      <c r="A766" s="71">
        <v>2142</v>
      </c>
      <c r="B766" s="71">
        <f t="shared" si="33"/>
        <v>4110820</v>
      </c>
      <c r="C766" s="71" t="s">
        <v>25</v>
      </c>
      <c r="D766" s="71">
        <v>775</v>
      </c>
      <c r="E766" s="71" t="s">
        <v>2480</v>
      </c>
      <c r="F766" s="74">
        <v>2051</v>
      </c>
      <c r="G766" s="71">
        <v>469</v>
      </c>
      <c r="H766" s="72">
        <v>0.22869999999999999</v>
      </c>
      <c r="I766" s="73">
        <f t="shared" si="34"/>
        <v>65</v>
      </c>
      <c r="J766" s="73">
        <f t="shared" si="35"/>
        <v>17</v>
      </c>
      <c r="K766" s="22"/>
    </row>
    <row r="767" spans="1:11" x14ac:dyDescent="0.35">
      <c r="A767" s="71">
        <v>2142</v>
      </c>
      <c r="B767" s="71">
        <f t="shared" si="33"/>
        <v>4110820</v>
      </c>
      <c r="C767" s="71" t="s">
        <v>25</v>
      </c>
      <c r="D767" s="71">
        <v>770</v>
      </c>
      <c r="E767" s="71" t="s">
        <v>2481</v>
      </c>
      <c r="F767" s="71">
        <v>790</v>
      </c>
      <c r="G767" s="71">
        <v>172</v>
      </c>
      <c r="H767" s="72">
        <v>0.2177</v>
      </c>
      <c r="I767" s="73">
        <f t="shared" si="34"/>
        <v>65</v>
      </c>
      <c r="J767" s="73">
        <f t="shared" si="35"/>
        <v>17</v>
      </c>
      <c r="K767" s="22"/>
    </row>
    <row r="768" spans="1:11" x14ac:dyDescent="0.35">
      <c r="A768" s="71">
        <v>2142</v>
      </c>
      <c r="B768" s="71">
        <f t="shared" si="33"/>
        <v>4110820</v>
      </c>
      <c r="C768" s="71" t="s">
        <v>25</v>
      </c>
      <c r="D768" s="71">
        <v>734</v>
      </c>
      <c r="E768" s="71" t="s">
        <v>2332</v>
      </c>
      <c r="F768" s="71">
        <v>379</v>
      </c>
      <c r="G768" s="71">
        <v>82</v>
      </c>
      <c r="H768" s="72">
        <v>0.21640000000000001</v>
      </c>
      <c r="I768" s="73">
        <f t="shared" si="34"/>
        <v>65</v>
      </c>
      <c r="J768" s="73">
        <f t="shared" si="35"/>
        <v>17</v>
      </c>
      <c r="K768" s="22"/>
    </row>
    <row r="769" spans="1:11" x14ac:dyDescent="0.35">
      <c r="A769" s="71">
        <v>2142</v>
      </c>
      <c r="B769" s="71">
        <f t="shared" si="33"/>
        <v>4110820</v>
      </c>
      <c r="C769" s="71" t="s">
        <v>25</v>
      </c>
      <c r="D769" s="71">
        <v>4858</v>
      </c>
      <c r="E769" s="71" t="s">
        <v>2482</v>
      </c>
      <c r="F769" s="71">
        <v>576</v>
      </c>
      <c r="G769" s="71">
        <v>123</v>
      </c>
      <c r="H769" s="72">
        <v>0.2135</v>
      </c>
      <c r="I769" s="73">
        <f t="shared" si="34"/>
        <v>65</v>
      </c>
      <c r="J769" s="73">
        <f t="shared" si="35"/>
        <v>17</v>
      </c>
      <c r="K769" s="22"/>
    </row>
    <row r="770" spans="1:11" x14ac:dyDescent="0.35">
      <c r="A770" s="71">
        <v>2142</v>
      </c>
      <c r="B770" s="71">
        <f t="shared" si="33"/>
        <v>4110820</v>
      </c>
      <c r="C770" s="71" t="s">
        <v>25</v>
      </c>
      <c r="D770" s="71">
        <v>1244</v>
      </c>
      <c r="E770" s="71" t="s">
        <v>2483</v>
      </c>
      <c r="F770" s="71">
        <v>381</v>
      </c>
      <c r="G770" s="71">
        <v>78</v>
      </c>
      <c r="H770" s="72">
        <v>0.20469999999999999</v>
      </c>
      <c r="I770" s="73">
        <f t="shared" si="34"/>
        <v>65</v>
      </c>
      <c r="J770" s="73">
        <f t="shared" si="35"/>
        <v>17</v>
      </c>
      <c r="K770" s="22"/>
    </row>
    <row r="771" spans="1:11" x14ac:dyDescent="0.35">
      <c r="A771" s="71">
        <v>2142</v>
      </c>
      <c r="B771" s="71">
        <f t="shared" si="33"/>
        <v>4110820</v>
      </c>
      <c r="C771" s="71" t="s">
        <v>25</v>
      </c>
      <c r="D771" s="71">
        <v>1329</v>
      </c>
      <c r="E771" s="71" t="s">
        <v>2484</v>
      </c>
      <c r="F771" s="71">
        <v>944</v>
      </c>
      <c r="G771" s="71">
        <v>191</v>
      </c>
      <c r="H771" s="72">
        <v>0.20230000000000001</v>
      </c>
      <c r="I771" s="73">
        <f t="shared" si="34"/>
        <v>65</v>
      </c>
      <c r="J771" s="73">
        <f t="shared" si="35"/>
        <v>17</v>
      </c>
      <c r="K771" s="22"/>
    </row>
    <row r="772" spans="1:11" x14ac:dyDescent="0.35">
      <c r="A772" s="71">
        <v>2142</v>
      </c>
      <c r="B772" s="71">
        <f t="shared" si="33"/>
        <v>4110820</v>
      </c>
      <c r="C772" s="71" t="s">
        <v>25</v>
      </c>
      <c r="D772" s="71">
        <v>4390</v>
      </c>
      <c r="E772" s="71" t="s">
        <v>1373</v>
      </c>
      <c r="F772" s="71">
        <v>167</v>
      </c>
      <c r="G772" s="71">
        <v>33</v>
      </c>
      <c r="H772" s="72">
        <v>0.1976</v>
      </c>
      <c r="I772" s="73">
        <f t="shared" si="34"/>
        <v>65</v>
      </c>
      <c r="J772" s="73">
        <f t="shared" si="35"/>
        <v>17</v>
      </c>
      <c r="K772" s="22"/>
    </row>
    <row r="773" spans="1:11" x14ac:dyDescent="0.35">
      <c r="A773" s="71">
        <v>2142</v>
      </c>
      <c r="B773" s="71">
        <f t="shared" si="33"/>
        <v>4110820</v>
      </c>
      <c r="C773" s="71" t="s">
        <v>25</v>
      </c>
      <c r="D773" s="71">
        <v>760</v>
      </c>
      <c r="E773" s="71" t="s">
        <v>2485</v>
      </c>
      <c r="F773" s="71">
        <v>428</v>
      </c>
      <c r="G773" s="71">
        <v>83</v>
      </c>
      <c r="H773" s="72">
        <v>0.19389999999999999</v>
      </c>
      <c r="I773" s="73">
        <f t="shared" si="34"/>
        <v>65</v>
      </c>
      <c r="J773" s="73">
        <f t="shared" si="35"/>
        <v>17</v>
      </c>
      <c r="K773" s="22"/>
    </row>
    <row r="774" spans="1:11" ht="29" x14ac:dyDescent="0.35">
      <c r="A774" s="71">
        <v>2142</v>
      </c>
      <c r="B774" s="71">
        <f t="shared" si="33"/>
        <v>4110820</v>
      </c>
      <c r="C774" s="71" t="s">
        <v>25</v>
      </c>
      <c r="D774" s="71">
        <v>4210</v>
      </c>
      <c r="E774" s="71" t="s">
        <v>2486</v>
      </c>
      <c r="F774" s="71">
        <v>98</v>
      </c>
      <c r="G774" s="71">
        <v>16</v>
      </c>
      <c r="H774" s="72">
        <v>0.1633</v>
      </c>
      <c r="I774" s="73">
        <f t="shared" si="34"/>
        <v>65</v>
      </c>
      <c r="J774" s="73">
        <f t="shared" si="35"/>
        <v>17</v>
      </c>
      <c r="K774" s="22"/>
    </row>
    <row r="775" spans="1:11" x14ac:dyDescent="0.35">
      <c r="A775" s="71">
        <v>2142</v>
      </c>
      <c r="B775" s="71">
        <f t="shared" si="33"/>
        <v>4110820</v>
      </c>
      <c r="C775" s="71" t="s">
        <v>25</v>
      </c>
      <c r="D775" s="71">
        <v>3463</v>
      </c>
      <c r="E775" s="71" t="s">
        <v>2487</v>
      </c>
      <c r="F775" s="74">
        <v>1722</v>
      </c>
      <c r="G775" s="71">
        <v>272</v>
      </c>
      <c r="H775" s="72">
        <v>0.158</v>
      </c>
      <c r="I775" s="73">
        <f t="shared" si="34"/>
        <v>65</v>
      </c>
      <c r="J775" s="73">
        <f t="shared" si="35"/>
        <v>17</v>
      </c>
      <c r="K775" s="22"/>
    </row>
    <row r="776" spans="1:11" x14ac:dyDescent="0.35">
      <c r="A776" s="71">
        <v>2142</v>
      </c>
      <c r="B776" s="71">
        <f t="shared" ref="B776:B839" si="36">IF(ISNA(VLOOKUP($A776,POVRT,7,FALSE)),0,VLOOKUP($A776,POVRT,7,FALSE))</f>
        <v>4110820</v>
      </c>
      <c r="C776" s="71" t="s">
        <v>25</v>
      </c>
      <c r="D776" s="71">
        <v>731</v>
      </c>
      <c r="E776" s="71" t="s">
        <v>2488</v>
      </c>
      <c r="F776" s="71">
        <v>323</v>
      </c>
      <c r="G776" s="71">
        <v>50</v>
      </c>
      <c r="H776" s="72">
        <v>0.15479999999999999</v>
      </c>
      <c r="I776" s="73">
        <f t="shared" ref="I776:I839" si="37">IF(ISNA(VLOOKUP($A776,Quar,3,FALSE)),0,VLOOKUP($A776,Quar,3,FALSE))</f>
        <v>65</v>
      </c>
      <c r="J776" s="73">
        <f t="shared" ref="J776:J839" si="38">IF(ISNA(VLOOKUP($A776,Quar,6,FALSE)),0,VLOOKUP($A776,Quar,6,FALSE))</f>
        <v>17</v>
      </c>
      <c r="K776" s="22"/>
    </row>
    <row r="777" spans="1:11" x14ac:dyDescent="0.35">
      <c r="A777" s="71">
        <v>2142</v>
      </c>
      <c r="B777" s="71">
        <f t="shared" si="36"/>
        <v>4110820</v>
      </c>
      <c r="C777" s="71" t="s">
        <v>25</v>
      </c>
      <c r="D777" s="71">
        <v>761</v>
      </c>
      <c r="E777" s="71" t="s">
        <v>2489</v>
      </c>
      <c r="F777" s="71">
        <v>558</v>
      </c>
      <c r="G777" s="71">
        <v>83</v>
      </c>
      <c r="H777" s="72">
        <v>0.1487</v>
      </c>
      <c r="I777" s="73">
        <f t="shared" si="37"/>
        <v>65</v>
      </c>
      <c r="J777" s="73">
        <f t="shared" si="38"/>
        <v>17</v>
      </c>
      <c r="K777" s="22"/>
    </row>
    <row r="778" spans="1:11" x14ac:dyDescent="0.35">
      <c r="A778" s="71">
        <v>2142</v>
      </c>
      <c r="B778" s="71">
        <f t="shared" si="36"/>
        <v>4110820</v>
      </c>
      <c r="C778" s="71" t="s">
        <v>25</v>
      </c>
      <c r="D778" s="71">
        <v>774</v>
      </c>
      <c r="E778" s="71" t="s">
        <v>2490</v>
      </c>
      <c r="F778" s="74">
        <v>1675</v>
      </c>
      <c r="G778" s="71">
        <v>249</v>
      </c>
      <c r="H778" s="72">
        <v>0.1487</v>
      </c>
      <c r="I778" s="73">
        <f t="shared" si="37"/>
        <v>65</v>
      </c>
      <c r="J778" s="73">
        <f t="shared" si="38"/>
        <v>17</v>
      </c>
      <c r="K778" s="22"/>
    </row>
    <row r="779" spans="1:11" x14ac:dyDescent="0.35">
      <c r="A779" s="71">
        <v>2142</v>
      </c>
      <c r="B779" s="71">
        <f t="shared" si="36"/>
        <v>4110820</v>
      </c>
      <c r="C779" s="71" t="s">
        <v>25</v>
      </c>
      <c r="D779" s="71">
        <v>733</v>
      </c>
      <c r="E779" s="71" t="s">
        <v>2491</v>
      </c>
      <c r="F779" s="71">
        <v>357</v>
      </c>
      <c r="G779" s="71">
        <v>53</v>
      </c>
      <c r="H779" s="72">
        <v>0.14849999999999999</v>
      </c>
      <c r="I779" s="73">
        <f t="shared" si="37"/>
        <v>65</v>
      </c>
      <c r="J779" s="73">
        <f t="shared" si="38"/>
        <v>17</v>
      </c>
      <c r="K779" s="22"/>
    </row>
    <row r="780" spans="1:11" x14ac:dyDescent="0.35">
      <c r="A780" s="71">
        <v>2142</v>
      </c>
      <c r="B780" s="71">
        <f t="shared" si="36"/>
        <v>4110820</v>
      </c>
      <c r="C780" s="71" t="s">
        <v>25</v>
      </c>
      <c r="D780" s="71">
        <v>4859</v>
      </c>
      <c r="E780" s="71" t="s">
        <v>2492</v>
      </c>
      <c r="F780" s="71">
        <v>668</v>
      </c>
      <c r="G780" s="71">
        <v>92</v>
      </c>
      <c r="H780" s="72">
        <v>0.13769999999999999</v>
      </c>
      <c r="I780" s="73">
        <f t="shared" si="37"/>
        <v>65</v>
      </c>
      <c r="J780" s="73">
        <f t="shared" si="38"/>
        <v>17</v>
      </c>
      <c r="K780" s="22"/>
    </row>
    <row r="781" spans="1:11" x14ac:dyDescent="0.35">
      <c r="A781" s="71">
        <v>2142</v>
      </c>
      <c r="B781" s="71">
        <f t="shared" si="36"/>
        <v>4110820</v>
      </c>
      <c r="C781" s="71" t="s">
        <v>25</v>
      </c>
      <c r="D781" s="71">
        <v>1358</v>
      </c>
      <c r="E781" s="71" t="s">
        <v>1347</v>
      </c>
      <c r="F781" s="71">
        <v>182</v>
      </c>
      <c r="G781" s="71">
        <v>18</v>
      </c>
      <c r="H781" s="72">
        <v>9.8900000000000002E-2</v>
      </c>
      <c r="I781" s="73">
        <f t="shared" si="37"/>
        <v>65</v>
      </c>
      <c r="J781" s="73">
        <f t="shared" si="38"/>
        <v>17</v>
      </c>
      <c r="K781" s="22"/>
    </row>
    <row r="782" spans="1:11" ht="29" x14ac:dyDescent="0.35">
      <c r="A782" s="71">
        <v>2142</v>
      </c>
      <c r="B782" s="71">
        <f t="shared" si="36"/>
        <v>4110820</v>
      </c>
      <c r="C782" s="71" t="s">
        <v>25</v>
      </c>
      <c r="D782" s="71">
        <v>3528</v>
      </c>
      <c r="E782" s="71" t="s">
        <v>2493</v>
      </c>
      <c r="F782" s="71">
        <v>130</v>
      </c>
      <c r="G782" s="71">
        <v>8</v>
      </c>
      <c r="H782" s="72">
        <v>6.1499999999999999E-2</v>
      </c>
      <c r="I782" s="73">
        <f t="shared" si="37"/>
        <v>65</v>
      </c>
      <c r="J782" s="73">
        <f t="shared" si="38"/>
        <v>17</v>
      </c>
      <c r="K782" s="22"/>
    </row>
    <row r="783" spans="1:11" x14ac:dyDescent="0.35">
      <c r="A783" s="71">
        <v>2143</v>
      </c>
      <c r="B783" s="71">
        <f t="shared" si="36"/>
        <v>4100020</v>
      </c>
      <c r="C783" s="71" t="s">
        <v>110</v>
      </c>
      <c r="D783" s="71">
        <v>789</v>
      </c>
      <c r="E783" s="71" t="s">
        <v>2494</v>
      </c>
      <c r="F783" s="71">
        <v>470</v>
      </c>
      <c r="G783" s="71">
        <v>305</v>
      </c>
      <c r="H783" s="72">
        <v>0.64890000000000003</v>
      </c>
      <c r="I783" s="73">
        <f t="shared" si="37"/>
        <v>6</v>
      </c>
      <c r="J783" s="73">
        <f t="shared" si="38"/>
        <v>2</v>
      </c>
      <c r="K783" s="22" t="s">
        <v>1889</v>
      </c>
    </row>
    <row r="784" spans="1:11" x14ac:dyDescent="0.35">
      <c r="A784" s="71">
        <v>2143</v>
      </c>
      <c r="B784" s="71">
        <f t="shared" si="36"/>
        <v>4100020</v>
      </c>
      <c r="C784" s="71" t="s">
        <v>110</v>
      </c>
      <c r="D784" s="71">
        <v>788</v>
      </c>
      <c r="E784" s="71" t="s">
        <v>2495</v>
      </c>
      <c r="F784" s="71">
        <v>314</v>
      </c>
      <c r="G784" s="71">
        <v>200</v>
      </c>
      <c r="H784" s="72">
        <v>0.63690000000000002</v>
      </c>
      <c r="I784" s="73">
        <f t="shared" si="37"/>
        <v>6</v>
      </c>
      <c r="J784" s="73">
        <f t="shared" si="38"/>
        <v>2</v>
      </c>
      <c r="K784" s="22" t="s">
        <v>1889</v>
      </c>
    </row>
    <row r="785" spans="1:11" x14ac:dyDescent="0.35">
      <c r="A785" s="71">
        <v>2143</v>
      </c>
      <c r="B785" s="71">
        <f t="shared" si="36"/>
        <v>4100020</v>
      </c>
      <c r="C785" s="71" t="s">
        <v>110</v>
      </c>
      <c r="D785" s="71">
        <v>656</v>
      </c>
      <c r="E785" s="71" t="s">
        <v>2496</v>
      </c>
      <c r="F785" s="71">
        <v>156</v>
      </c>
      <c r="G785" s="71">
        <v>90</v>
      </c>
      <c r="H785" s="72">
        <v>0.57689999999999997</v>
      </c>
      <c r="I785" s="73">
        <f t="shared" si="37"/>
        <v>6</v>
      </c>
      <c r="J785" s="73">
        <f t="shared" si="38"/>
        <v>2</v>
      </c>
      <c r="K785" s="22"/>
    </row>
    <row r="786" spans="1:11" x14ac:dyDescent="0.35">
      <c r="A786" s="71">
        <v>2143</v>
      </c>
      <c r="B786" s="71">
        <f t="shared" si="36"/>
        <v>4100020</v>
      </c>
      <c r="C786" s="71" t="s">
        <v>110</v>
      </c>
      <c r="D786" s="71">
        <v>809</v>
      </c>
      <c r="E786" s="71" t="s">
        <v>2497</v>
      </c>
      <c r="F786" s="71">
        <v>727</v>
      </c>
      <c r="G786" s="71">
        <v>319</v>
      </c>
      <c r="H786" s="72">
        <v>0.43880000000000002</v>
      </c>
      <c r="I786" s="73">
        <f t="shared" si="37"/>
        <v>6</v>
      </c>
      <c r="J786" s="73">
        <f t="shared" si="38"/>
        <v>2</v>
      </c>
      <c r="K786" s="22"/>
    </row>
    <row r="787" spans="1:11" x14ac:dyDescent="0.35">
      <c r="A787" s="71">
        <v>2143</v>
      </c>
      <c r="B787" s="71">
        <f t="shared" si="36"/>
        <v>4100020</v>
      </c>
      <c r="C787" s="71" t="s">
        <v>110</v>
      </c>
      <c r="D787" s="71">
        <v>717</v>
      </c>
      <c r="E787" s="71" t="s">
        <v>2498</v>
      </c>
      <c r="F787" s="71">
        <v>342</v>
      </c>
      <c r="G787" s="71">
        <v>89</v>
      </c>
      <c r="H787" s="72">
        <v>0.26019999999999999</v>
      </c>
      <c r="I787" s="73">
        <f t="shared" si="37"/>
        <v>6</v>
      </c>
      <c r="J787" s="73">
        <f t="shared" si="38"/>
        <v>2</v>
      </c>
      <c r="K787" s="22"/>
    </row>
    <row r="788" spans="1:11" x14ac:dyDescent="0.35">
      <c r="A788" s="71">
        <v>2143</v>
      </c>
      <c r="B788" s="71">
        <f t="shared" si="36"/>
        <v>4100020</v>
      </c>
      <c r="C788" s="71" t="s">
        <v>110</v>
      </c>
      <c r="D788" s="71">
        <v>5620</v>
      </c>
      <c r="E788" s="71" t="s">
        <v>1055</v>
      </c>
      <c r="F788" s="71">
        <v>107</v>
      </c>
      <c r="G788" s="71">
        <v>14</v>
      </c>
      <c r="H788" s="72">
        <v>0.1308</v>
      </c>
      <c r="I788" s="73">
        <f t="shared" si="37"/>
        <v>6</v>
      </c>
      <c r="J788" s="73">
        <f t="shared" si="38"/>
        <v>2</v>
      </c>
      <c r="K788" s="22"/>
    </row>
    <row r="789" spans="1:11" x14ac:dyDescent="0.35">
      <c r="A789" s="71">
        <v>2144</v>
      </c>
      <c r="B789" s="71">
        <f t="shared" si="36"/>
        <v>4111760</v>
      </c>
      <c r="C789" s="71" t="s">
        <v>196</v>
      </c>
      <c r="D789" s="71">
        <v>778</v>
      </c>
      <c r="E789" s="71" t="s">
        <v>2499</v>
      </c>
      <c r="F789" s="71">
        <v>98</v>
      </c>
      <c r="G789" s="71">
        <v>38</v>
      </c>
      <c r="H789" s="72">
        <v>0.38779999999999998</v>
      </c>
      <c r="I789" s="73">
        <f t="shared" si="37"/>
        <v>2</v>
      </c>
      <c r="J789" s="73">
        <f t="shared" si="38"/>
        <v>1</v>
      </c>
      <c r="K789" s="22" t="s">
        <v>1889</v>
      </c>
    </row>
    <row r="790" spans="1:11" x14ac:dyDescent="0.35">
      <c r="A790" s="71">
        <v>2144</v>
      </c>
      <c r="B790" s="71">
        <f t="shared" si="36"/>
        <v>4111760</v>
      </c>
      <c r="C790" s="71" t="s">
        <v>196</v>
      </c>
      <c r="D790" s="71">
        <v>779</v>
      </c>
      <c r="E790" s="71" t="s">
        <v>2500</v>
      </c>
      <c r="F790" s="71">
        <v>144</v>
      </c>
      <c r="G790" s="71">
        <v>35</v>
      </c>
      <c r="H790" s="72">
        <v>0.24310000000000001</v>
      </c>
      <c r="I790" s="73">
        <f t="shared" si="37"/>
        <v>2</v>
      </c>
      <c r="J790" s="73">
        <f t="shared" si="38"/>
        <v>1</v>
      </c>
      <c r="K790" s="22"/>
    </row>
    <row r="791" spans="1:11" x14ac:dyDescent="0.35">
      <c r="A791" s="71">
        <v>2145</v>
      </c>
      <c r="B791" s="71">
        <f t="shared" si="36"/>
        <v>4108550</v>
      </c>
      <c r="C791" s="71" t="s">
        <v>163</v>
      </c>
      <c r="D791" s="71">
        <v>793</v>
      </c>
      <c r="E791" s="71" t="s">
        <v>985</v>
      </c>
      <c r="F791" s="71">
        <v>290</v>
      </c>
      <c r="G791" s="71">
        <v>138</v>
      </c>
      <c r="H791" s="72">
        <v>0.47589999999999999</v>
      </c>
      <c r="I791" s="73">
        <f t="shared" si="37"/>
        <v>3</v>
      </c>
      <c r="J791" s="73">
        <f t="shared" si="38"/>
        <v>1</v>
      </c>
      <c r="K791" s="22" t="s">
        <v>1889</v>
      </c>
    </row>
    <row r="792" spans="1:11" x14ac:dyDescent="0.35">
      <c r="A792" s="71">
        <v>2145</v>
      </c>
      <c r="B792" s="71">
        <f t="shared" si="36"/>
        <v>4108550</v>
      </c>
      <c r="C792" s="71" t="s">
        <v>163</v>
      </c>
      <c r="D792" s="71">
        <v>792</v>
      </c>
      <c r="E792" s="71" t="s">
        <v>2501</v>
      </c>
      <c r="F792" s="71">
        <v>159</v>
      </c>
      <c r="G792" s="71">
        <v>67</v>
      </c>
      <c r="H792" s="72">
        <v>0.4214</v>
      </c>
      <c r="I792" s="73">
        <f t="shared" si="37"/>
        <v>3</v>
      </c>
      <c r="J792" s="73">
        <f t="shared" si="38"/>
        <v>1</v>
      </c>
      <c r="K792" s="22"/>
    </row>
    <row r="793" spans="1:11" x14ac:dyDescent="0.35">
      <c r="A793" s="71">
        <v>2145</v>
      </c>
      <c r="B793" s="71">
        <f t="shared" si="36"/>
        <v>4108550</v>
      </c>
      <c r="C793" s="71" t="s">
        <v>163</v>
      </c>
      <c r="D793" s="71">
        <v>794</v>
      </c>
      <c r="E793" s="71" t="s">
        <v>2502</v>
      </c>
      <c r="F793" s="71">
        <v>215</v>
      </c>
      <c r="G793" s="71">
        <v>79</v>
      </c>
      <c r="H793" s="72">
        <v>0.3674</v>
      </c>
      <c r="I793" s="73">
        <f t="shared" si="37"/>
        <v>3</v>
      </c>
      <c r="J793" s="73">
        <f t="shared" si="38"/>
        <v>1</v>
      </c>
      <c r="K793" s="22"/>
    </row>
    <row r="794" spans="1:11" x14ac:dyDescent="0.35">
      <c r="A794" s="71">
        <v>2146</v>
      </c>
      <c r="B794" s="71">
        <f t="shared" si="36"/>
        <v>4113530</v>
      </c>
      <c r="C794" s="71" t="s">
        <v>64</v>
      </c>
      <c r="D794" s="71">
        <v>797</v>
      </c>
      <c r="E794" s="71" t="s">
        <v>2196</v>
      </c>
      <c r="F794" s="71">
        <v>499</v>
      </c>
      <c r="G794" s="71">
        <v>398</v>
      </c>
      <c r="H794" s="72">
        <v>0.79759999999999998</v>
      </c>
      <c r="I794" s="73">
        <f t="shared" si="37"/>
        <v>12</v>
      </c>
      <c r="J794" s="73">
        <f t="shared" si="38"/>
        <v>3</v>
      </c>
      <c r="K794" s="22" t="s">
        <v>1889</v>
      </c>
    </row>
    <row r="795" spans="1:11" x14ac:dyDescent="0.35">
      <c r="A795" s="71">
        <v>2146</v>
      </c>
      <c r="B795" s="71">
        <f t="shared" si="36"/>
        <v>4113530</v>
      </c>
      <c r="C795" s="71" t="s">
        <v>64</v>
      </c>
      <c r="D795" s="71">
        <v>4544</v>
      </c>
      <c r="E795" s="71" t="s">
        <v>1591</v>
      </c>
      <c r="F795" s="71">
        <v>32</v>
      </c>
      <c r="G795" s="71">
        <v>24</v>
      </c>
      <c r="H795" s="72">
        <v>0.75</v>
      </c>
      <c r="I795" s="73">
        <f t="shared" si="37"/>
        <v>12</v>
      </c>
      <c r="J795" s="73">
        <f t="shared" si="38"/>
        <v>3</v>
      </c>
      <c r="K795" s="22" t="s">
        <v>1889</v>
      </c>
    </row>
    <row r="796" spans="1:11" x14ac:dyDescent="0.35">
      <c r="A796" s="71">
        <v>2146</v>
      </c>
      <c r="B796" s="71">
        <f t="shared" si="36"/>
        <v>4113530</v>
      </c>
      <c r="C796" s="71" t="s">
        <v>64</v>
      </c>
      <c r="D796" s="71">
        <v>4540</v>
      </c>
      <c r="E796" s="71" t="s">
        <v>2503</v>
      </c>
      <c r="F796" s="71">
        <v>320</v>
      </c>
      <c r="G796" s="71">
        <v>193</v>
      </c>
      <c r="H796" s="72">
        <v>0.60309999999999997</v>
      </c>
      <c r="I796" s="73">
        <f t="shared" si="37"/>
        <v>12</v>
      </c>
      <c r="J796" s="73">
        <f t="shared" si="38"/>
        <v>3</v>
      </c>
      <c r="K796" s="22" t="s">
        <v>1889</v>
      </c>
    </row>
    <row r="797" spans="1:11" x14ac:dyDescent="0.35">
      <c r="A797" s="71">
        <v>2146</v>
      </c>
      <c r="B797" s="71">
        <f t="shared" si="36"/>
        <v>4113530</v>
      </c>
      <c r="C797" s="71" t="s">
        <v>64</v>
      </c>
      <c r="D797" s="71">
        <v>796</v>
      </c>
      <c r="E797" s="71" t="s">
        <v>2504</v>
      </c>
      <c r="F797" s="71">
        <v>415</v>
      </c>
      <c r="G797" s="71">
        <v>230</v>
      </c>
      <c r="H797" s="72">
        <v>0.55420000000000003</v>
      </c>
      <c r="I797" s="73">
        <f t="shared" si="37"/>
        <v>12</v>
      </c>
      <c r="J797" s="73">
        <f t="shared" si="38"/>
        <v>3</v>
      </c>
      <c r="K797" s="22"/>
    </row>
    <row r="798" spans="1:11" x14ac:dyDescent="0.35">
      <c r="A798" s="71">
        <v>2146</v>
      </c>
      <c r="B798" s="71">
        <f t="shared" si="36"/>
        <v>4113530</v>
      </c>
      <c r="C798" s="71" t="s">
        <v>64</v>
      </c>
      <c r="D798" s="71">
        <v>1267</v>
      </c>
      <c r="E798" s="71" t="s">
        <v>1906</v>
      </c>
      <c r="F798" s="71">
        <v>628</v>
      </c>
      <c r="G798" s="71">
        <v>337</v>
      </c>
      <c r="H798" s="72">
        <v>0.53659999999999997</v>
      </c>
      <c r="I798" s="73">
        <f t="shared" si="37"/>
        <v>12</v>
      </c>
      <c r="J798" s="73">
        <f t="shared" si="38"/>
        <v>3</v>
      </c>
      <c r="K798" s="22"/>
    </row>
    <row r="799" spans="1:11" x14ac:dyDescent="0.35">
      <c r="A799" s="71">
        <v>2146</v>
      </c>
      <c r="B799" s="71">
        <f t="shared" si="36"/>
        <v>4113530</v>
      </c>
      <c r="C799" s="71" t="s">
        <v>64</v>
      </c>
      <c r="D799" s="71">
        <v>1268</v>
      </c>
      <c r="E799" s="71" t="s">
        <v>2505</v>
      </c>
      <c r="F799" s="71">
        <v>683</v>
      </c>
      <c r="G799" s="71">
        <v>333</v>
      </c>
      <c r="H799" s="72">
        <v>0.48759999999999998</v>
      </c>
      <c r="I799" s="73">
        <f t="shared" si="37"/>
        <v>12</v>
      </c>
      <c r="J799" s="73">
        <f t="shared" si="38"/>
        <v>3</v>
      </c>
      <c r="K799" s="22"/>
    </row>
    <row r="800" spans="1:11" x14ac:dyDescent="0.35">
      <c r="A800" s="71">
        <v>2146</v>
      </c>
      <c r="B800" s="71">
        <f t="shared" si="36"/>
        <v>4113530</v>
      </c>
      <c r="C800" s="71" t="s">
        <v>64</v>
      </c>
      <c r="D800" s="71">
        <v>1359</v>
      </c>
      <c r="E800" s="71" t="s">
        <v>2506</v>
      </c>
      <c r="F800" s="71">
        <v>678</v>
      </c>
      <c r="G800" s="71">
        <v>315</v>
      </c>
      <c r="H800" s="72">
        <v>0.46460000000000001</v>
      </c>
      <c r="I800" s="73">
        <f t="shared" si="37"/>
        <v>12</v>
      </c>
      <c r="J800" s="73">
        <f t="shared" si="38"/>
        <v>3</v>
      </c>
      <c r="K800" s="22"/>
    </row>
    <row r="801" spans="1:11" x14ac:dyDescent="0.35">
      <c r="A801" s="71">
        <v>2146</v>
      </c>
      <c r="B801" s="71">
        <f t="shared" si="36"/>
        <v>4113530</v>
      </c>
      <c r="C801" s="71" t="s">
        <v>64</v>
      </c>
      <c r="D801" s="71">
        <v>1360</v>
      </c>
      <c r="E801" s="71" t="s">
        <v>2507</v>
      </c>
      <c r="F801" s="71">
        <v>651</v>
      </c>
      <c r="G801" s="71">
        <v>297</v>
      </c>
      <c r="H801" s="72">
        <v>0.45619999999999999</v>
      </c>
      <c r="I801" s="73">
        <f t="shared" si="37"/>
        <v>12</v>
      </c>
      <c r="J801" s="73">
        <f t="shared" si="38"/>
        <v>3</v>
      </c>
      <c r="K801" s="22"/>
    </row>
    <row r="802" spans="1:11" ht="29" x14ac:dyDescent="0.35">
      <c r="A802" s="71">
        <v>2146</v>
      </c>
      <c r="B802" s="71">
        <f t="shared" si="36"/>
        <v>4113530</v>
      </c>
      <c r="C802" s="71" t="s">
        <v>64</v>
      </c>
      <c r="D802" s="71">
        <v>4543</v>
      </c>
      <c r="E802" s="71" t="s">
        <v>1590</v>
      </c>
      <c r="F802" s="71">
        <v>400</v>
      </c>
      <c r="G802" s="71">
        <v>162</v>
      </c>
      <c r="H802" s="72">
        <v>0.40500000000000003</v>
      </c>
      <c r="I802" s="73">
        <f t="shared" si="37"/>
        <v>12</v>
      </c>
      <c r="J802" s="73">
        <f t="shared" si="38"/>
        <v>3</v>
      </c>
      <c r="K802" s="22"/>
    </row>
    <row r="803" spans="1:11" ht="29" x14ac:dyDescent="0.35">
      <c r="A803" s="71">
        <v>2146</v>
      </c>
      <c r="B803" s="71">
        <f t="shared" si="36"/>
        <v>4113530</v>
      </c>
      <c r="C803" s="71" t="s">
        <v>64</v>
      </c>
      <c r="D803" s="71">
        <v>4542</v>
      </c>
      <c r="E803" s="71" t="s">
        <v>1588</v>
      </c>
      <c r="F803" s="71">
        <v>459</v>
      </c>
      <c r="G803" s="71">
        <v>171</v>
      </c>
      <c r="H803" s="72">
        <v>0.3725</v>
      </c>
      <c r="I803" s="73">
        <f t="shared" si="37"/>
        <v>12</v>
      </c>
      <c r="J803" s="73">
        <f t="shared" si="38"/>
        <v>3</v>
      </c>
      <c r="K803" s="22"/>
    </row>
    <row r="804" spans="1:11" ht="29" x14ac:dyDescent="0.35">
      <c r="A804" s="71">
        <v>2146</v>
      </c>
      <c r="B804" s="71">
        <f t="shared" si="36"/>
        <v>4113530</v>
      </c>
      <c r="C804" s="71" t="s">
        <v>64</v>
      </c>
      <c r="D804" s="71">
        <v>4541</v>
      </c>
      <c r="E804" s="71" t="s">
        <v>1587</v>
      </c>
      <c r="F804" s="71">
        <v>445</v>
      </c>
      <c r="G804" s="71">
        <v>153</v>
      </c>
      <c r="H804" s="72">
        <v>0.34379999999999999</v>
      </c>
      <c r="I804" s="73">
        <f t="shared" si="37"/>
        <v>12</v>
      </c>
      <c r="J804" s="73">
        <f t="shared" si="38"/>
        <v>3</v>
      </c>
      <c r="K804" s="22"/>
    </row>
    <row r="805" spans="1:11" x14ac:dyDescent="0.35">
      <c r="A805" s="71">
        <v>2146</v>
      </c>
      <c r="B805" s="71">
        <f t="shared" si="36"/>
        <v>4113530</v>
      </c>
      <c r="C805" s="71" t="s">
        <v>64</v>
      </c>
      <c r="D805" s="71">
        <v>4230</v>
      </c>
      <c r="E805" s="71" t="s">
        <v>1589</v>
      </c>
      <c r="F805" s="71">
        <v>160</v>
      </c>
      <c r="G805" s="71">
        <v>40</v>
      </c>
      <c r="H805" s="72">
        <v>0.25</v>
      </c>
      <c r="I805" s="73">
        <f t="shared" si="37"/>
        <v>12</v>
      </c>
      <c r="J805" s="73">
        <f t="shared" si="38"/>
        <v>3</v>
      </c>
      <c r="K805" s="22"/>
    </row>
    <row r="806" spans="1:11" x14ac:dyDescent="0.35">
      <c r="A806" s="71">
        <v>2147</v>
      </c>
      <c r="B806" s="71">
        <f t="shared" si="36"/>
        <v>4108520</v>
      </c>
      <c r="C806" s="71" t="s">
        <v>107</v>
      </c>
      <c r="D806" s="71">
        <v>814</v>
      </c>
      <c r="E806" s="71" t="s">
        <v>2508</v>
      </c>
      <c r="F806" s="71">
        <v>317</v>
      </c>
      <c r="G806" s="71">
        <v>235</v>
      </c>
      <c r="H806" s="72">
        <v>0.74129999999999996</v>
      </c>
      <c r="I806" s="73">
        <f t="shared" si="37"/>
        <v>9</v>
      </c>
      <c r="J806" s="73">
        <f t="shared" si="38"/>
        <v>3</v>
      </c>
      <c r="K806" s="22" t="s">
        <v>1889</v>
      </c>
    </row>
    <row r="807" spans="1:11" x14ac:dyDescent="0.35">
      <c r="A807" s="71">
        <v>2147</v>
      </c>
      <c r="B807" s="71">
        <f t="shared" si="36"/>
        <v>4108520</v>
      </c>
      <c r="C807" s="71" t="s">
        <v>107</v>
      </c>
      <c r="D807" s="71">
        <v>813</v>
      </c>
      <c r="E807" s="71" t="s">
        <v>2509</v>
      </c>
      <c r="F807" s="71">
        <v>197</v>
      </c>
      <c r="G807" s="71">
        <v>139</v>
      </c>
      <c r="H807" s="72">
        <v>0.7056</v>
      </c>
      <c r="I807" s="73">
        <f t="shared" si="37"/>
        <v>9</v>
      </c>
      <c r="J807" s="73">
        <f t="shared" si="38"/>
        <v>3</v>
      </c>
      <c r="K807" s="22" t="s">
        <v>1889</v>
      </c>
    </row>
    <row r="808" spans="1:11" x14ac:dyDescent="0.35">
      <c r="A808" s="71">
        <v>2147</v>
      </c>
      <c r="B808" s="71">
        <f t="shared" si="36"/>
        <v>4108520</v>
      </c>
      <c r="C808" s="71" t="s">
        <v>107</v>
      </c>
      <c r="D808" s="71">
        <v>4047</v>
      </c>
      <c r="E808" s="71" t="s">
        <v>2510</v>
      </c>
      <c r="F808" s="71">
        <v>247</v>
      </c>
      <c r="G808" s="71">
        <v>174</v>
      </c>
      <c r="H808" s="72">
        <v>0.70450000000000002</v>
      </c>
      <c r="I808" s="73">
        <f t="shared" si="37"/>
        <v>9</v>
      </c>
      <c r="J808" s="73">
        <f t="shared" si="38"/>
        <v>3</v>
      </c>
      <c r="K808" s="22" t="s">
        <v>1889</v>
      </c>
    </row>
    <row r="809" spans="1:11" x14ac:dyDescent="0.35">
      <c r="A809" s="71">
        <v>2147</v>
      </c>
      <c r="B809" s="71">
        <f t="shared" si="36"/>
        <v>4108520</v>
      </c>
      <c r="C809" s="71" t="s">
        <v>107</v>
      </c>
      <c r="D809" s="71">
        <v>4048</v>
      </c>
      <c r="E809" s="71" t="s">
        <v>2511</v>
      </c>
      <c r="F809" s="71">
        <v>182</v>
      </c>
      <c r="G809" s="71">
        <v>128</v>
      </c>
      <c r="H809" s="72">
        <v>0.70330000000000004</v>
      </c>
      <c r="I809" s="73">
        <f t="shared" si="37"/>
        <v>9</v>
      </c>
      <c r="J809" s="73">
        <f t="shared" si="38"/>
        <v>3</v>
      </c>
      <c r="K809" s="22"/>
    </row>
    <row r="810" spans="1:11" x14ac:dyDescent="0.35">
      <c r="A810" s="71">
        <v>2147</v>
      </c>
      <c r="B810" s="71">
        <f t="shared" si="36"/>
        <v>4108520</v>
      </c>
      <c r="C810" s="71" t="s">
        <v>107</v>
      </c>
      <c r="D810" s="71">
        <v>820</v>
      </c>
      <c r="E810" s="71" t="s">
        <v>2512</v>
      </c>
      <c r="F810" s="71">
        <v>456</v>
      </c>
      <c r="G810" s="71">
        <v>319</v>
      </c>
      <c r="H810" s="72">
        <v>0.6996</v>
      </c>
      <c r="I810" s="73">
        <f t="shared" si="37"/>
        <v>9</v>
      </c>
      <c r="J810" s="73">
        <f t="shared" si="38"/>
        <v>3</v>
      </c>
      <c r="K810" s="22"/>
    </row>
    <row r="811" spans="1:11" x14ac:dyDescent="0.35">
      <c r="A811" s="71">
        <v>2147</v>
      </c>
      <c r="B811" s="71">
        <f t="shared" si="36"/>
        <v>4108520</v>
      </c>
      <c r="C811" s="71" t="s">
        <v>107</v>
      </c>
      <c r="D811" s="71">
        <v>817</v>
      </c>
      <c r="E811" s="71" t="s">
        <v>2513</v>
      </c>
      <c r="F811" s="71">
        <v>364</v>
      </c>
      <c r="G811" s="71">
        <v>226</v>
      </c>
      <c r="H811" s="72">
        <v>0.62090000000000001</v>
      </c>
      <c r="I811" s="73">
        <f t="shared" si="37"/>
        <v>9</v>
      </c>
      <c r="J811" s="73">
        <f t="shared" si="38"/>
        <v>3</v>
      </c>
      <c r="K811" s="22"/>
    </row>
    <row r="812" spans="1:11" x14ac:dyDescent="0.35">
      <c r="A812" s="71">
        <v>2147</v>
      </c>
      <c r="B812" s="71">
        <f t="shared" si="36"/>
        <v>4108520</v>
      </c>
      <c r="C812" s="71" t="s">
        <v>107</v>
      </c>
      <c r="D812" s="71">
        <v>5433</v>
      </c>
      <c r="E812" s="71" t="s">
        <v>979</v>
      </c>
      <c r="F812" s="71">
        <v>149</v>
      </c>
      <c r="G812" s="71">
        <v>58</v>
      </c>
      <c r="H812" s="72">
        <v>0.38929999999999998</v>
      </c>
      <c r="I812" s="73">
        <f t="shared" si="37"/>
        <v>9</v>
      </c>
      <c r="J812" s="73">
        <f t="shared" si="38"/>
        <v>3</v>
      </c>
      <c r="K812" s="22"/>
    </row>
    <row r="813" spans="1:11" x14ac:dyDescent="0.35">
      <c r="A813" s="71">
        <v>2147</v>
      </c>
      <c r="B813" s="71">
        <f t="shared" si="36"/>
        <v>4108520</v>
      </c>
      <c r="C813" s="71" t="s">
        <v>107</v>
      </c>
      <c r="D813" s="71">
        <v>815</v>
      </c>
      <c r="E813" s="71" t="s">
        <v>2514</v>
      </c>
      <c r="F813" s="71">
        <v>163</v>
      </c>
      <c r="G813" s="71">
        <v>34</v>
      </c>
      <c r="H813" s="72">
        <v>0.20860000000000001</v>
      </c>
      <c r="I813" s="73">
        <f t="shared" si="37"/>
        <v>9</v>
      </c>
      <c r="J813" s="73">
        <f t="shared" si="38"/>
        <v>3</v>
      </c>
      <c r="K813" s="22"/>
    </row>
    <row r="814" spans="1:11" x14ac:dyDescent="0.35">
      <c r="A814" s="71">
        <v>2147</v>
      </c>
      <c r="B814" s="71">
        <f t="shared" si="36"/>
        <v>4108520</v>
      </c>
      <c r="C814" s="71" t="s">
        <v>107</v>
      </c>
      <c r="D814" s="71">
        <v>818</v>
      </c>
      <c r="E814" s="71" t="s">
        <v>2515</v>
      </c>
      <c r="F814" s="71">
        <v>138</v>
      </c>
      <c r="G814" s="71">
        <v>24</v>
      </c>
      <c r="H814" s="72">
        <v>0.1739</v>
      </c>
      <c r="I814" s="73">
        <f t="shared" si="37"/>
        <v>9</v>
      </c>
      <c r="J814" s="73">
        <f t="shared" si="38"/>
        <v>3</v>
      </c>
      <c r="K814" s="22"/>
    </row>
    <row r="815" spans="1:11" x14ac:dyDescent="0.35">
      <c r="A815" s="71">
        <v>2180</v>
      </c>
      <c r="B815" s="71">
        <f t="shared" si="36"/>
        <v>4110040</v>
      </c>
      <c r="C815" s="71" t="s">
        <v>23</v>
      </c>
      <c r="D815" s="71">
        <v>829</v>
      </c>
      <c r="E815" s="71" t="s">
        <v>2516</v>
      </c>
      <c r="F815" s="71">
        <v>280</v>
      </c>
      <c r="G815" s="71">
        <v>193</v>
      </c>
      <c r="H815" s="72">
        <v>0.68930000000000002</v>
      </c>
      <c r="I815" s="73">
        <f t="shared" si="37"/>
        <v>85</v>
      </c>
      <c r="J815" s="73">
        <f t="shared" si="38"/>
        <v>22</v>
      </c>
      <c r="K815" s="22" t="s">
        <v>1889</v>
      </c>
    </row>
    <row r="816" spans="1:11" x14ac:dyDescent="0.35">
      <c r="A816" s="71">
        <v>2180</v>
      </c>
      <c r="B816" s="71">
        <f t="shared" si="36"/>
        <v>4110040</v>
      </c>
      <c r="C816" s="71" t="s">
        <v>23</v>
      </c>
      <c r="D816" s="71">
        <v>833</v>
      </c>
      <c r="E816" s="71" t="s">
        <v>2517</v>
      </c>
      <c r="F816" s="71">
        <v>343</v>
      </c>
      <c r="G816" s="71">
        <v>180</v>
      </c>
      <c r="H816" s="72">
        <v>0.52480000000000004</v>
      </c>
      <c r="I816" s="73">
        <f t="shared" si="37"/>
        <v>85</v>
      </c>
      <c r="J816" s="73">
        <f t="shared" si="38"/>
        <v>22</v>
      </c>
      <c r="K816" s="22" t="s">
        <v>1889</v>
      </c>
    </row>
    <row r="817" spans="1:11" x14ac:dyDescent="0.35">
      <c r="A817" s="71">
        <v>2180</v>
      </c>
      <c r="B817" s="71">
        <f t="shared" si="36"/>
        <v>4110040</v>
      </c>
      <c r="C817" s="71" t="s">
        <v>23</v>
      </c>
      <c r="D817" s="71">
        <v>849</v>
      </c>
      <c r="E817" s="71" t="s">
        <v>2518</v>
      </c>
      <c r="F817" s="71">
        <v>438</v>
      </c>
      <c r="G817" s="71">
        <v>221</v>
      </c>
      <c r="H817" s="72">
        <v>0.50460000000000005</v>
      </c>
      <c r="I817" s="73">
        <f t="shared" si="37"/>
        <v>85</v>
      </c>
      <c r="J817" s="73">
        <f t="shared" si="38"/>
        <v>22</v>
      </c>
      <c r="K817" s="22" t="s">
        <v>1889</v>
      </c>
    </row>
    <row r="818" spans="1:11" x14ac:dyDescent="0.35">
      <c r="A818" s="71">
        <v>2180</v>
      </c>
      <c r="B818" s="71">
        <f t="shared" si="36"/>
        <v>4110040</v>
      </c>
      <c r="C818" s="71" t="s">
        <v>23</v>
      </c>
      <c r="D818" s="71">
        <v>889</v>
      </c>
      <c r="E818" s="71" t="s">
        <v>2519</v>
      </c>
      <c r="F818" s="71">
        <v>374</v>
      </c>
      <c r="G818" s="71">
        <v>185</v>
      </c>
      <c r="H818" s="72">
        <v>0.49469999999999997</v>
      </c>
      <c r="I818" s="73">
        <f t="shared" si="37"/>
        <v>85</v>
      </c>
      <c r="J818" s="73">
        <f t="shared" si="38"/>
        <v>22</v>
      </c>
      <c r="K818" s="22" t="s">
        <v>1889</v>
      </c>
    </row>
    <row r="819" spans="1:11" x14ac:dyDescent="0.35">
      <c r="A819" s="71">
        <v>2180</v>
      </c>
      <c r="B819" s="71">
        <f t="shared" si="36"/>
        <v>4110040</v>
      </c>
      <c r="C819" s="71" t="s">
        <v>23</v>
      </c>
      <c r="D819" s="71">
        <v>900</v>
      </c>
      <c r="E819" s="71" t="s">
        <v>2520</v>
      </c>
      <c r="F819" s="71">
        <v>220</v>
      </c>
      <c r="G819" s="71">
        <v>107</v>
      </c>
      <c r="H819" s="72">
        <v>0.4864</v>
      </c>
      <c r="I819" s="73">
        <f t="shared" si="37"/>
        <v>85</v>
      </c>
      <c r="J819" s="73">
        <f t="shared" si="38"/>
        <v>22</v>
      </c>
      <c r="K819" s="22" t="s">
        <v>1889</v>
      </c>
    </row>
    <row r="820" spans="1:11" x14ac:dyDescent="0.35">
      <c r="A820" s="71">
        <v>2180</v>
      </c>
      <c r="B820" s="71">
        <f t="shared" si="36"/>
        <v>4110040</v>
      </c>
      <c r="C820" s="71" t="s">
        <v>23</v>
      </c>
      <c r="D820" s="71">
        <v>887</v>
      </c>
      <c r="E820" s="71" t="s">
        <v>2453</v>
      </c>
      <c r="F820" s="71">
        <v>485</v>
      </c>
      <c r="G820" s="71">
        <v>220</v>
      </c>
      <c r="H820" s="72">
        <v>0.4536</v>
      </c>
      <c r="I820" s="73">
        <f t="shared" si="37"/>
        <v>85</v>
      </c>
      <c r="J820" s="73">
        <f t="shared" si="38"/>
        <v>22</v>
      </c>
      <c r="K820" s="22" t="s">
        <v>1889</v>
      </c>
    </row>
    <row r="821" spans="1:11" x14ac:dyDescent="0.35">
      <c r="A821" s="71">
        <v>2180</v>
      </c>
      <c r="B821" s="71">
        <f t="shared" si="36"/>
        <v>4110040</v>
      </c>
      <c r="C821" s="71" t="s">
        <v>23</v>
      </c>
      <c r="D821" s="71">
        <v>884</v>
      </c>
      <c r="E821" s="71" t="s">
        <v>2521</v>
      </c>
      <c r="F821" s="71">
        <v>307</v>
      </c>
      <c r="G821" s="71">
        <v>137</v>
      </c>
      <c r="H821" s="72">
        <v>0.44629999999999997</v>
      </c>
      <c r="I821" s="73">
        <f t="shared" si="37"/>
        <v>85</v>
      </c>
      <c r="J821" s="73">
        <f t="shared" si="38"/>
        <v>22</v>
      </c>
      <c r="K821" s="22" t="s">
        <v>1889</v>
      </c>
    </row>
    <row r="822" spans="1:11" x14ac:dyDescent="0.35">
      <c r="A822" s="71">
        <v>2180</v>
      </c>
      <c r="B822" s="71">
        <f t="shared" si="36"/>
        <v>4110040</v>
      </c>
      <c r="C822" s="71" t="s">
        <v>23</v>
      </c>
      <c r="D822" s="71">
        <v>842</v>
      </c>
      <c r="E822" s="71" t="s">
        <v>1210</v>
      </c>
      <c r="F822" s="71">
        <v>637</v>
      </c>
      <c r="G822" s="71">
        <v>283</v>
      </c>
      <c r="H822" s="72">
        <v>0.44429999999999997</v>
      </c>
      <c r="I822" s="73">
        <f t="shared" si="37"/>
        <v>85</v>
      </c>
      <c r="J822" s="73">
        <f t="shared" si="38"/>
        <v>22</v>
      </c>
      <c r="K822" s="22" t="s">
        <v>1889</v>
      </c>
    </row>
    <row r="823" spans="1:11" x14ac:dyDescent="0.35">
      <c r="A823" s="71">
        <v>2180</v>
      </c>
      <c r="B823" s="71">
        <f t="shared" si="36"/>
        <v>4110040</v>
      </c>
      <c r="C823" s="71" t="s">
        <v>23</v>
      </c>
      <c r="D823" s="71">
        <v>841</v>
      </c>
      <c r="E823" s="71" t="s">
        <v>2522</v>
      </c>
      <c r="F823" s="71">
        <v>549</v>
      </c>
      <c r="G823" s="71">
        <v>243</v>
      </c>
      <c r="H823" s="72">
        <v>0.44259999999999999</v>
      </c>
      <c r="I823" s="73">
        <f t="shared" si="37"/>
        <v>85</v>
      </c>
      <c r="J823" s="73">
        <f t="shared" si="38"/>
        <v>22</v>
      </c>
      <c r="K823" s="22" t="s">
        <v>1889</v>
      </c>
    </row>
    <row r="824" spans="1:11" x14ac:dyDescent="0.35">
      <c r="A824" s="71">
        <v>2180</v>
      </c>
      <c r="B824" s="71">
        <f t="shared" si="36"/>
        <v>4110040</v>
      </c>
      <c r="C824" s="71" t="s">
        <v>23</v>
      </c>
      <c r="D824" s="71">
        <v>866</v>
      </c>
      <c r="E824" s="71" t="s">
        <v>1198</v>
      </c>
      <c r="F824" s="71">
        <v>341</v>
      </c>
      <c r="G824" s="71">
        <v>150</v>
      </c>
      <c r="H824" s="72">
        <v>0.43990000000000001</v>
      </c>
      <c r="I824" s="73">
        <f t="shared" si="37"/>
        <v>85</v>
      </c>
      <c r="J824" s="73">
        <f t="shared" si="38"/>
        <v>22</v>
      </c>
      <c r="K824" s="22" t="s">
        <v>1889</v>
      </c>
    </row>
    <row r="825" spans="1:11" x14ac:dyDescent="0.35">
      <c r="A825" s="71">
        <v>2180</v>
      </c>
      <c r="B825" s="71">
        <f t="shared" si="36"/>
        <v>4110040</v>
      </c>
      <c r="C825" s="71" t="s">
        <v>23</v>
      </c>
      <c r="D825" s="71">
        <v>847</v>
      </c>
      <c r="E825" s="71" t="s">
        <v>2523</v>
      </c>
      <c r="F825" s="71">
        <v>786</v>
      </c>
      <c r="G825" s="71">
        <v>335</v>
      </c>
      <c r="H825" s="72">
        <v>0.42620000000000002</v>
      </c>
      <c r="I825" s="73">
        <f t="shared" si="37"/>
        <v>85</v>
      </c>
      <c r="J825" s="73">
        <f t="shared" si="38"/>
        <v>22</v>
      </c>
      <c r="K825" s="22" t="s">
        <v>1889</v>
      </c>
    </row>
    <row r="826" spans="1:11" x14ac:dyDescent="0.35">
      <c r="A826" s="71">
        <v>2180</v>
      </c>
      <c r="B826" s="71">
        <f t="shared" si="36"/>
        <v>4110040</v>
      </c>
      <c r="C826" s="71" t="s">
        <v>23</v>
      </c>
      <c r="D826" s="71">
        <v>1243</v>
      </c>
      <c r="E826" s="71" t="s">
        <v>2524</v>
      </c>
      <c r="F826" s="71">
        <v>432</v>
      </c>
      <c r="G826" s="71">
        <v>181</v>
      </c>
      <c r="H826" s="72">
        <v>0.41899999999999998</v>
      </c>
      <c r="I826" s="73">
        <f t="shared" si="37"/>
        <v>85</v>
      </c>
      <c r="J826" s="73">
        <f t="shared" si="38"/>
        <v>22</v>
      </c>
      <c r="K826" s="22" t="s">
        <v>1889</v>
      </c>
    </row>
    <row r="827" spans="1:11" x14ac:dyDescent="0.35">
      <c r="A827" s="71">
        <v>2180</v>
      </c>
      <c r="B827" s="71">
        <f t="shared" si="36"/>
        <v>4110040</v>
      </c>
      <c r="C827" s="71" t="s">
        <v>23</v>
      </c>
      <c r="D827" s="71">
        <v>870</v>
      </c>
      <c r="E827" s="71" t="s">
        <v>2525</v>
      </c>
      <c r="F827" s="71">
        <v>475</v>
      </c>
      <c r="G827" s="71">
        <v>196</v>
      </c>
      <c r="H827" s="72">
        <v>0.41260000000000002</v>
      </c>
      <c r="I827" s="73">
        <f t="shared" si="37"/>
        <v>85</v>
      </c>
      <c r="J827" s="73">
        <f t="shared" si="38"/>
        <v>22</v>
      </c>
      <c r="K827" s="22" t="s">
        <v>1889</v>
      </c>
    </row>
    <row r="828" spans="1:11" x14ac:dyDescent="0.35">
      <c r="A828" s="71">
        <v>2180</v>
      </c>
      <c r="B828" s="71">
        <f t="shared" si="36"/>
        <v>4110040</v>
      </c>
      <c r="C828" s="71" t="s">
        <v>23</v>
      </c>
      <c r="D828" s="71">
        <v>902</v>
      </c>
      <c r="E828" s="71" t="s">
        <v>2526</v>
      </c>
      <c r="F828" s="71">
        <v>327</v>
      </c>
      <c r="G828" s="71">
        <v>128</v>
      </c>
      <c r="H828" s="72">
        <v>0.39140000000000003</v>
      </c>
      <c r="I828" s="73">
        <f t="shared" si="37"/>
        <v>85</v>
      </c>
      <c r="J828" s="73">
        <f t="shared" si="38"/>
        <v>22</v>
      </c>
      <c r="K828" s="22" t="s">
        <v>1889</v>
      </c>
    </row>
    <row r="829" spans="1:11" x14ac:dyDescent="0.35">
      <c r="A829" s="71">
        <v>2180</v>
      </c>
      <c r="B829" s="71">
        <f t="shared" si="36"/>
        <v>4110040</v>
      </c>
      <c r="C829" s="71" t="s">
        <v>23</v>
      </c>
      <c r="D829" s="71">
        <v>864</v>
      </c>
      <c r="E829" s="71" t="s">
        <v>2527</v>
      </c>
      <c r="F829" s="71">
        <v>476</v>
      </c>
      <c r="G829" s="71">
        <v>186</v>
      </c>
      <c r="H829" s="72">
        <v>0.39079999999999998</v>
      </c>
      <c r="I829" s="73">
        <f t="shared" si="37"/>
        <v>85</v>
      </c>
      <c r="J829" s="73">
        <f t="shared" si="38"/>
        <v>22</v>
      </c>
      <c r="K829" s="22" t="s">
        <v>1889</v>
      </c>
    </row>
    <row r="830" spans="1:11" x14ac:dyDescent="0.35">
      <c r="A830" s="71">
        <v>2180</v>
      </c>
      <c r="B830" s="71">
        <f t="shared" si="36"/>
        <v>4110040</v>
      </c>
      <c r="C830" s="71" t="s">
        <v>23</v>
      </c>
      <c r="D830" s="71">
        <v>903</v>
      </c>
      <c r="E830" s="71" t="s">
        <v>2528</v>
      </c>
      <c r="F830" s="71">
        <v>273</v>
      </c>
      <c r="G830" s="71">
        <v>105</v>
      </c>
      <c r="H830" s="72">
        <v>0.3846</v>
      </c>
      <c r="I830" s="73">
        <f t="shared" si="37"/>
        <v>85</v>
      </c>
      <c r="J830" s="73">
        <f t="shared" si="38"/>
        <v>22</v>
      </c>
      <c r="K830" s="22" t="s">
        <v>1889</v>
      </c>
    </row>
    <row r="831" spans="1:11" x14ac:dyDescent="0.35">
      <c r="A831" s="71">
        <v>2180</v>
      </c>
      <c r="B831" s="71">
        <f t="shared" si="36"/>
        <v>4110040</v>
      </c>
      <c r="C831" s="71" t="s">
        <v>23</v>
      </c>
      <c r="D831" s="71">
        <v>875</v>
      </c>
      <c r="E831" s="71" t="s">
        <v>2529</v>
      </c>
      <c r="F831" s="71">
        <v>383</v>
      </c>
      <c r="G831" s="71">
        <v>147</v>
      </c>
      <c r="H831" s="72">
        <v>0.38379999999999997</v>
      </c>
      <c r="I831" s="73">
        <f t="shared" si="37"/>
        <v>85</v>
      </c>
      <c r="J831" s="73">
        <f t="shared" si="38"/>
        <v>22</v>
      </c>
      <c r="K831" s="22" t="s">
        <v>1889</v>
      </c>
    </row>
    <row r="832" spans="1:11" x14ac:dyDescent="0.35">
      <c r="A832" s="71">
        <v>2180</v>
      </c>
      <c r="B832" s="71">
        <f t="shared" si="36"/>
        <v>4110040</v>
      </c>
      <c r="C832" s="71" t="s">
        <v>23</v>
      </c>
      <c r="D832" s="71">
        <v>869</v>
      </c>
      <c r="E832" s="71" t="s">
        <v>1997</v>
      </c>
      <c r="F832" s="71">
        <v>269</v>
      </c>
      <c r="G832" s="71">
        <v>100</v>
      </c>
      <c r="H832" s="72">
        <v>0.37169999999999997</v>
      </c>
      <c r="I832" s="73">
        <f t="shared" si="37"/>
        <v>85</v>
      </c>
      <c r="J832" s="73">
        <f t="shared" si="38"/>
        <v>22</v>
      </c>
      <c r="K832" s="22" t="s">
        <v>1889</v>
      </c>
    </row>
    <row r="833" spans="1:11" x14ac:dyDescent="0.35">
      <c r="A833" s="71">
        <v>2180</v>
      </c>
      <c r="B833" s="71">
        <f t="shared" si="36"/>
        <v>4110040</v>
      </c>
      <c r="C833" s="71" t="s">
        <v>23</v>
      </c>
      <c r="D833" s="71">
        <v>854</v>
      </c>
      <c r="E833" s="71" t="s">
        <v>2530</v>
      </c>
      <c r="F833" s="71">
        <v>370</v>
      </c>
      <c r="G833" s="71">
        <v>133</v>
      </c>
      <c r="H833" s="72">
        <v>0.35949999999999999</v>
      </c>
      <c r="I833" s="73">
        <f t="shared" si="37"/>
        <v>85</v>
      </c>
      <c r="J833" s="73">
        <f t="shared" si="38"/>
        <v>22</v>
      </c>
      <c r="K833" s="22" t="s">
        <v>1889</v>
      </c>
    </row>
    <row r="834" spans="1:11" x14ac:dyDescent="0.35">
      <c r="A834" s="71">
        <v>2180</v>
      </c>
      <c r="B834" s="71">
        <f t="shared" si="36"/>
        <v>4110040</v>
      </c>
      <c r="C834" s="71" t="s">
        <v>23</v>
      </c>
      <c r="D834" s="71">
        <v>862</v>
      </c>
      <c r="E834" s="71" t="s">
        <v>2531</v>
      </c>
      <c r="F834" s="71">
        <v>351</v>
      </c>
      <c r="G834" s="71">
        <v>126</v>
      </c>
      <c r="H834" s="72">
        <v>0.35899999999999999</v>
      </c>
      <c r="I834" s="73">
        <f t="shared" si="37"/>
        <v>85</v>
      </c>
      <c r="J834" s="73">
        <f t="shared" si="38"/>
        <v>22</v>
      </c>
      <c r="K834" s="22" t="s">
        <v>1889</v>
      </c>
    </row>
    <row r="835" spans="1:11" x14ac:dyDescent="0.35">
      <c r="A835" s="71">
        <v>2180</v>
      </c>
      <c r="B835" s="71">
        <f t="shared" si="36"/>
        <v>4110040</v>
      </c>
      <c r="C835" s="71" t="s">
        <v>23</v>
      </c>
      <c r="D835" s="71">
        <v>918</v>
      </c>
      <c r="E835" s="71" t="s">
        <v>2532</v>
      </c>
      <c r="F835" s="74">
        <v>1195</v>
      </c>
      <c r="G835" s="71">
        <v>421</v>
      </c>
      <c r="H835" s="72">
        <v>0.3523</v>
      </c>
      <c r="I835" s="73">
        <f t="shared" si="37"/>
        <v>85</v>
      </c>
      <c r="J835" s="73">
        <f t="shared" si="38"/>
        <v>22</v>
      </c>
      <c r="K835" s="22" t="s">
        <v>1889</v>
      </c>
    </row>
    <row r="836" spans="1:11" x14ac:dyDescent="0.35">
      <c r="A836" s="71">
        <v>2180</v>
      </c>
      <c r="B836" s="71">
        <f t="shared" si="36"/>
        <v>4110040</v>
      </c>
      <c r="C836" s="71" t="s">
        <v>23</v>
      </c>
      <c r="D836" s="71">
        <v>896</v>
      </c>
      <c r="E836" s="71" t="s">
        <v>2533</v>
      </c>
      <c r="F836" s="71">
        <v>249</v>
      </c>
      <c r="G836" s="71">
        <v>87</v>
      </c>
      <c r="H836" s="72">
        <v>0.34939999999999999</v>
      </c>
      <c r="I836" s="73">
        <f t="shared" si="37"/>
        <v>85</v>
      </c>
      <c r="J836" s="73">
        <f t="shared" si="38"/>
        <v>22</v>
      </c>
      <c r="K836" s="22" t="s">
        <v>1889</v>
      </c>
    </row>
    <row r="837" spans="1:11" x14ac:dyDescent="0.35">
      <c r="A837" s="71">
        <v>2180</v>
      </c>
      <c r="B837" s="71">
        <f t="shared" si="36"/>
        <v>4110040</v>
      </c>
      <c r="C837" s="71" t="s">
        <v>23</v>
      </c>
      <c r="D837" s="71">
        <v>894</v>
      </c>
      <c r="E837" s="71" t="s">
        <v>2534</v>
      </c>
      <c r="F837" s="71">
        <v>430</v>
      </c>
      <c r="G837" s="71">
        <v>149</v>
      </c>
      <c r="H837" s="72">
        <v>0.34649999999999997</v>
      </c>
      <c r="I837" s="73">
        <f t="shared" si="37"/>
        <v>85</v>
      </c>
      <c r="J837" s="73">
        <f t="shared" si="38"/>
        <v>22</v>
      </c>
      <c r="K837" s="22"/>
    </row>
    <row r="838" spans="1:11" x14ac:dyDescent="0.35">
      <c r="A838" s="71">
        <v>2180</v>
      </c>
      <c r="B838" s="71">
        <f t="shared" si="36"/>
        <v>4110040</v>
      </c>
      <c r="C838" s="71" t="s">
        <v>23</v>
      </c>
      <c r="D838" s="71">
        <v>885</v>
      </c>
      <c r="E838" s="71" t="s">
        <v>2535</v>
      </c>
      <c r="F838" s="71">
        <v>614</v>
      </c>
      <c r="G838" s="71">
        <v>204</v>
      </c>
      <c r="H838" s="72">
        <v>0.3322</v>
      </c>
      <c r="I838" s="73">
        <f t="shared" si="37"/>
        <v>85</v>
      </c>
      <c r="J838" s="73">
        <f t="shared" si="38"/>
        <v>22</v>
      </c>
      <c r="K838" s="22"/>
    </row>
    <row r="839" spans="1:11" x14ac:dyDescent="0.35">
      <c r="A839" s="71">
        <v>2180</v>
      </c>
      <c r="B839" s="71">
        <f t="shared" si="36"/>
        <v>4110040</v>
      </c>
      <c r="C839" s="71" t="s">
        <v>23</v>
      </c>
      <c r="D839" s="71">
        <v>915</v>
      </c>
      <c r="E839" s="71" t="s">
        <v>2536</v>
      </c>
      <c r="F839" s="74">
        <v>1079</v>
      </c>
      <c r="G839" s="71">
        <v>348</v>
      </c>
      <c r="H839" s="72">
        <v>0.32250000000000001</v>
      </c>
      <c r="I839" s="73">
        <f t="shared" si="37"/>
        <v>85</v>
      </c>
      <c r="J839" s="73">
        <f t="shared" si="38"/>
        <v>22</v>
      </c>
      <c r="K839" s="22"/>
    </row>
    <row r="840" spans="1:11" x14ac:dyDescent="0.35">
      <c r="A840" s="71">
        <v>2180</v>
      </c>
      <c r="B840" s="71">
        <f t="shared" ref="B840:B903" si="39">IF(ISNA(VLOOKUP($A840,POVRT,7,FALSE)),0,VLOOKUP($A840,POVRT,7,FALSE))</f>
        <v>4110040</v>
      </c>
      <c r="C840" s="71" t="s">
        <v>23</v>
      </c>
      <c r="D840" s="71">
        <v>878</v>
      </c>
      <c r="E840" s="71" t="s">
        <v>1238</v>
      </c>
      <c r="F840" s="71">
        <v>487</v>
      </c>
      <c r="G840" s="71">
        <v>147</v>
      </c>
      <c r="H840" s="72">
        <v>0.30180000000000001</v>
      </c>
      <c r="I840" s="73">
        <f t="shared" ref="I840:I903" si="40">IF(ISNA(VLOOKUP($A840,Quar,3,FALSE)),0,VLOOKUP($A840,Quar,3,FALSE))</f>
        <v>85</v>
      </c>
      <c r="J840" s="73">
        <f t="shared" ref="J840:J903" si="41">IF(ISNA(VLOOKUP($A840,Quar,6,FALSE)),0,VLOOKUP($A840,Quar,6,FALSE))</f>
        <v>22</v>
      </c>
      <c r="K840" s="22"/>
    </row>
    <row r="841" spans="1:11" x14ac:dyDescent="0.35">
      <c r="A841" s="71">
        <v>2180</v>
      </c>
      <c r="B841" s="71">
        <f t="shared" si="39"/>
        <v>4110040</v>
      </c>
      <c r="C841" s="71" t="s">
        <v>23</v>
      </c>
      <c r="D841" s="71">
        <v>913</v>
      </c>
      <c r="E841" s="71" t="s">
        <v>2434</v>
      </c>
      <c r="F841" s="71">
        <v>641</v>
      </c>
      <c r="G841" s="71">
        <v>185</v>
      </c>
      <c r="H841" s="72">
        <v>0.28860000000000002</v>
      </c>
      <c r="I841" s="73">
        <f t="shared" si="40"/>
        <v>85</v>
      </c>
      <c r="J841" s="73">
        <f t="shared" si="41"/>
        <v>22</v>
      </c>
      <c r="K841" s="22"/>
    </row>
    <row r="842" spans="1:11" x14ac:dyDescent="0.35">
      <c r="A842" s="71">
        <v>2180</v>
      </c>
      <c r="B842" s="71">
        <f t="shared" si="39"/>
        <v>4110040</v>
      </c>
      <c r="C842" s="71" t="s">
        <v>23</v>
      </c>
      <c r="D842" s="71">
        <v>5218</v>
      </c>
      <c r="E842" s="71" t="s">
        <v>1217</v>
      </c>
      <c r="F842" s="71">
        <v>219</v>
      </c>
      <c r="G842" s="71">
        <v>60</v>
      </c>
      <c r="H842" s="72">
        <v>0.27400000000000002</v>
      </c>
      <c r="I842" s="73">
        <f t="shared" si="40"/>
        <v>85</v>
      </c>
      <c r="J842" s="73">
        <f t="shared" si="41"/>
        <v>22</v>
      </c>
      <c r="K842" s="22"/>
    </row>
    <row r="843" spans="1:11" x14ac:dyDescent="0.35">
      <c r="A843" s="71">
        <v>2180</v>
      </c>
      <c r="B843" s="71">
        <f t="shared" si="39"/>
        <v>4110040</v>
      </c>
      <c r="C843" s="71" t="s">
        <v>23</v>
      </c>
      <c r="D843" s="71">
        <v>826</v>
      </c>
      <c r="E843" s="71" t="s">
        <v>2537</v>
      </c>
      <c r="F843" s="71">
        <v>526</v>
      </c>
      <c r="G843" s="71">
        <v>144</v>
      </c>
      <c r="H843" s="72">
        <v>0.27379999999999999</v>
      </c>
      <c r="I843" s="73">
        <f t="shared" si="40"/>
        <v>85</v>
      </c>
      <c r="J843" s="73">
        <f t="shared" si="41"/>
        <v>22</v>
      </c>
      <c r="K843" s="22"/>
    </row>
    <row r="844" spans="1:11" x14ac:dyDescent="0.35">
      <c r="A844" s="71">
        <v>2180</v>
      </c>
      <c r="B844" s="71">
        <f t="shared" si="39"/>
        <v>4110040</v>
      </c>
      <c r="C844" s="71" t="s">
        <v>23</v>
      </c>
      <c r="D844" s="71">
        <v>895</v>
      </c>
      <c r="E844" s="71" t="s">
        <v>2538</v>
      </c>
      <c r="F844" s="71">
        <v>607</v>
      </c>
      <c r="G844" s="71">
        <v>166</v>
      </c>
      <c r="H844" s="72">
        <v>0.27350000000000002</v>
      </c>
      <c r="I844" s="73">
        <f t="shared" si="40"/>
        <v>85</v>
      </c>
      <c r="J844" s="73">
        <f t="shared" si="41"/>
        <v>22</v>
      </c>
      <c r="K844" s="22"/>
    </row>
    <row r="845" spans="1:11" x14ac:dyDescent="0.35">
      <c r="A845" s="71">
        <v>2180</v>
      </c>
      <c r="B845" s="71">
        <f t="shared" si="39"/>
        <v>4110040</v>
      </c>
      <c r="C845" s="71" t="s">
        <v>23</v>
      </c>
      <c r="D845" s="71">
        <v>1278</v>
      </c>
      <c r="E845" s="71" t="s">
        <v>2539</v>
      </c>
      <c r="F845" s="71">
        <v>430</v>
      </c>
      <c r="G845" s="71">
        <v>116</v>
      </c>
      <c r="H845" s="72">
        <v>0.26979999999999998</v>
      </c>
      <c r="I845" s="73">
        <f t="shared" si="40"/>
        <v>85</v>
      </c>
      <c r="J845" s="73">
        <f t="shared" si="41"/>
        <v>22</v>
      </c>
      <c r="K845" s="22"/>
    </row>
    <row r="846" spans="1:11" x14ac:dyDescent="0.35">
      <c r="A846" s="71">
        <v>2180</v>
      </c>
      <c r="B846" s="71">
        <f t="shared" si="39"/>
        <v>4110040</v>
      </c>
      <c r="C846" s="71" t="s">
        <v>23</v>
      </c>
      <c r="D846" s="71">
        <v>4507</v>
      </c>
      <c r="E846" s="71" t="s">
        <v>2540</v>
      </c>
      <c r="F846" s="71">
        <v>214</v>
      </c>
      <c r="G846" s="71">
        <v>57</v>
      </c>
      <c r="H846" s="72">
        <v>0.26640000000000003</v>
      </c>
      <c r="I846" s="73">
        <f t="shared" si="40"/>
        <v>85</v>
      </c>
      <c r="J846" s="73">
        <f t="shared" si="41"/>
        <v>22</v>
      </c>
      <c r="K846" s="22"/>
    </row>
    <row r="847" spans="1:11" x14ac:dyDescent="0.35">
      <c r="A847" s="71">
        <v>2180</v>
      </c>
      <c r="B847" s="71">
        <f t="shared" si="39"/>
        <v>4110040</v>
      </c>
      <c r="C847" s="71" t="s">
        <v>23</v>
      </c>
      <c r="D847" s="71">
        <v>879</v>
      </c>
      <c r="E847" s="71" t="s">
        <v>2541</v>
      </c>
      <c r="F847" s="71">
        <v>265</v>
      </c>
      <c r="G847" s="71">
        <v>69</v>
      </c>
      <c r="H847" s="72">
        <v>0.26040000000000002</v>
      </c>
      <c r="I847" s="73">
        <f t="shared" si="40"/>
        <v>85</v>
      </c>
      <c r="J847" s="73">
        <f t="shared" si="41"/>
        <v>22</v>
      </c>
      <c r="K847" s="22"/>
    </row>
    <row r="848" spans="1:11" x14ac:dyDescent="0.35">
      <c r="A848" s="71">
        <v>2180</v>
      </c>
      <c r="B848" s="71">
        <f t="shared" si="39"/>
        <v>4110040</v>
      </c>
      <c r="C848" s="71" t="s">
        <v>23</v>
      </c>
      <c r="D848" s="71">
        <v>839</v>
      </c>
      <c r="E848" s="71" t="s">
        <v>2542</v>
      </c>
      <c r="F848" s="71">
        <v>484</v>
      </c>
      <c r="G848" s="71">
        <v>125</v>
      </c>
      <c r="H848" s="72">
        <v>0.25829999999999997</v>
      </c>
      <c r="I848" s="73">
        <f t="shared" si="40"/>
        <v>85</v>
      </c>
      <c r="J848" s="73">
        <f t="shared" si="41"/>
        <v>22</v>
      </c>
      <c r="K848" s="22"/>
    </row>
    <row r="849" spans="1:11" x14ac:dyDescent="0.35">
      <c r="A849" s="71">
        <v>2180</v>
      </c>
      <c r="B849" s="71">
        <f t="shared" si="39"/>
        <v>4110040</v>
      </c>
      <c r="C849" s="71" t="s">
        <v>23</v>
      </c>
      <c r="D849" s="71">
        <v>834</v>
      </c>
      <c r="E849" s="71" t="s">
        <v>2543</v>
      </c>
      <c r="F849" s="71">
        <v>516</v>
      </c>
      <c r="G849" s="71">
        <v>131</v>
      </c>
      <c r="H849" s="72">
        <v>0.25390000000000001</v>
      </c>
      <c r="I849" s="73">
        <f t="shared" si="40"/>
        <v>85</v>
      </c>
      <c r="J849" s="73">
        <f t="shared" si="41"/>
        <v>22</v>
      </c>
      <c r="K849" s="22"/>
    </row>
    <row r="850" spans="1:11" x14ac:dyDescent="0.35">
      <c r="A850" s="71">
        <v>2180</v>
      </c>
      <c r="B850" s="71">
        <f t="shared" si="39"/>
        <v>4110040</v>
      </c>
      <c r="C850" s="71" t="s">
        <v>23</v>
      </c>
      <c r="D850" s="71">
        <v>840</v>
      </c>
      <c r="E850" s="71" t="s">
        <v>2544</v>
      </c>
      <c r="F850" s="71">
        <v>351</v>
      </c>
      <c r="G850" s="71">
        <v>82</v>
      </c>
      <c r="H850" s="72">
        <v>0.2336</v>
      </c>
      <c r="I850" s="73">
        <f t="shared" si="40"/>
        <v>85</v>
      </c>
      <c r="J850" s="73">
        <f t="shared" si="41"/>
        <v>22</v>
      </c>
      <c r="K850" s="22"/>
    </row>
    <row r="851" spans="1:11" x14ac:dyDescent="0.35">
      <c r="A851" s="71">
        <v>2180</v>
      </c>
      <c r="B851" s="71">
        <f t="shared" si="39"/>
        <v>4110040</v>
      </c>
      <c r="C851" s="71" t="s">
        <v>23</v>
      </c>
      <c r="D851" s="71">
        <v>4400</v>
      </c>
      <c r="E851" s="71" t="s">
        <v>2545</v>
      </c>
      <c r="F851" s="71">
        <v>177</v>
      </c>
      <c r="G851" s="71">
        <v>39</v>
      </c>
      <c r="H851" s="72">
        <v>0.2203</v>
      </c>
      <c r="I851" s="73">
        <f t="shared" si="40"/>
        <v>85</v>
      </c>
      <c r="J851" s="73">
        <f t="shared" si="41"/>
        <v>22</v>
      </c>
      <c r="K851" s="22"/>
    </row>
    <row r="852" spans="1:11" x14ac:dyDescent="0.35">
      <c r="A852" s="71">
        <v>2180</v>
      </c>
      <c r="B852" s="71">
        <f t="shared" si="39"/>
        <v>4110040</v>
      </c>
      <c r="C852" s="71" t="s">
        <v>23</v>
      </c>
      <c r="D852" s="71">
        <v>830</v>
      </c>
      <c r="E852" s="71" t="s">
        <v>2546</v>
      </c>
      <c r="F852" s="71">
        <v>436</v>
      </c>
      <c r="G852" s="71">
        <v>95</v>
      </c>
      <c r="H852" s="72">
        <v>0.21790000000000001</v>
      </c>
      <c r="I852" s="73">
        <f t="shared" si="40"/>
        <v>85</v>
      </c>
      <c r="J852" s="73">
        <f t="shared" si="41"/>
        <v>22</v>
      </c>
      <c r="K852" s="22"/>
    </row>
    <row r="853" spans="1:11" x14ac:dyDescent="0.35">
      <c r="A853" s="71">
        <v>2180</v>
      </c>
      <c r="B853" s="71">
        <f t="shared" si="39"/>
        <v>4110040</v>
      </c>
      <c r="C853" s="71" t="s">
        <v>23</v>
      </c>
      <c r="D853" s="71">
        <v>831</v>
      </c>
      <c r="E853" s="71" t="s">
        <v>2547</v>
      </c>
      <c r="F853" s="71">
        <v>573</v>
      </c>
      <c r="G853" s="71">
        <v>123</v>
      </c>
      <c r="H853" s="72">
        <v>0.2147</v>
      </c>
      <c r="I853" s="73">
        <f t="shared" si="40"/>
        <v>85</v>
      </c>
      <c r="J853" s="73">
        <f t="shared" si="41"/>
        <v>22</v>
      </c>
      <c r="K853" s="22"/>
    </row>
    <row r="854" spans="1:11" x14ac:dyDescent="0.35">
      <c r="A854" s="71">
        <v>2180</v>
      </c>
      <c r="B854" s="71">
        <f t="shared" si="39"/>
        <v>4110040</v>
      </c>
      <c r="C854" s="71" t="s">
        <v>23</v>
      </c>
      <c r="D854" s="71">
        <v>843</v>
      </c>
      <c r="E854" s="71" t="s">
        <v>2548</v>
      </c>
      <c r="F854" s="71">
        <v>375</v>
      </c>
      <c r="G854" s="71">
        <v>80</v>
      </c>
      <c r="H854" s="72">
        <v>0.21329999999999999</v>
      </c>
      <c r="I854" s="73">
        <f t="shared" si="40"/>
        <v>85</v>
      </c>
      <c r="J854" s="73">
        <f t="shared" si="41"/>
        <v>22</v>
      </c>
      <c r="K854" s="22"/>
    </row>
    <row r="855" spans="1:11" x14ac:dyDescent="0.35">
      <c r="A855" s="71">
        <v>2180</v>
      </c>
      <c r="B855" s="71">
        <f t="shared" si="39"/>
        <v>4110040</v>
      </c>
      <c r="C855" s="71" t="s">
        <v>23</v>
      </c>
      <c r="D855" s="71">
        <v>827</v>
      </c>
      <c r="E855" s="71" t="s">
        <v>2010</v>
      </c>
      <c r="F855" s="71">
        <v>416</v>
      </c>
      <c r="G855" s="71">
        <v>86</v>
      </c>
      <c r="H855" s="72">
        <v>0.20669999999999999</v>
      </c>
      <c r="I855" s="73">
        <f t="shared" si="40"/>
        <v>85</v>
      </c>
      <c r="J855" s="73">
        <f t="shared" si="41"/>
        <v>22</v>
      </c>
      <c r="K855" s="22"/>
    </row>
    <row r="856" spans="1:11" x14ac:dyDescent="0.35">
      <c r="A856" s="71">
        <v>2180</v>
      </c>
      <c r="B856" s="71">
        <f t="shared" si="39"/>
        <v>4110040</v>
      </c>
      <c r="C856" s="71" t="s">
        <v>23</v>
      </c>
      <c r="D856" s="71">
        <v>906</v>
      </c>
      <c r="E856" s="71" t="s">
        <v>2549</v>
      </c>
      <c r="F856" s="74">
        <v>1055</v>
      </c>
      <c r="G856" s="71">
        <v>210</v>
      </c>
      <c r="H856" s="72">
        <v>0.1991</v>
      </c>
      <c r="I856" s="73">
        <f t="shared" si="40"/>
        <v>85</v>
      </c>
      <c r="J856" s="73">
        <f t="shared" si="41"/>
        <v>22</v>
      </c>
      <c r="K856" s="22"/>
    </row>
    <row r="857" spans="1:11" x14ac:dyDescent="0.35">
      <c r="A857" s="71">
        <v>2180</v>
      </c>
      <c r="B857" s="71">
        <f t="shared" si="39"/>
        <v>4110040</v>
      </c>
      <c r="C857" s="71" t="s">
        <v>23</v>
      </c>
      <c r="D857" s="71">
        <v>837</v>
      </c>
      <c r="E857" s="71" t="s">
        <v>2550</v>
      </c>
      <c r="F857" s="71">
        <v>427</v>
      </c>
      <c r="G857" s="71">
        <v>82</v>
      </c>
      <c r="H857" s="72">
        <v>0.192</v>
      </c>
      <c r="I857" s="73">
        <f t="shared" si="40"/>
        <v>85</v>
      </c>
      <c r="J857" s="73">
        <f t="shared" si="41"/>
        <v>22</v>
      </c>
      <c r="K857" s="22"/>
    </row>
    <row r="858" spans="1:11" x14ac:dyDescent="0.35">
      <c r="A858" s="71">
        <v>2180</v>
      </c>
      <c r="B858" s="71">
        <f t="shared" si="39"/>
        <v>4110040</v>
      </c>
      <c r="C858" s="71" t="s">
        <v>23</v>
      </c>
      <c r="D858" s="71">
        <v>911</v>
      </c>
      <c r="E858" s="71" t="s">
        <v>2551</v>
      </c>
      <c r="F858" s="74">
        <v>1936</v>
      </c>
      <c r="G858" s="71">
        <v>367</v>
      </c>
      <c r="H858" s="72">
        <v>0.18959999999999999</v>
      </c>
      <c r="I858" s="73">
        <f t="shared" si="40"/>
        <v>85</v>
      </c>
      <c r="J858" s="73">
        <f t="shared" si="41"/>
        <v>22</v>
      </c>
      <c r="K858" s="22"/>
    </row>
    <row r="859" spans="1:11" x14ac:dyDescent="0.35">
      <c r="A859" s="71">
        <v>2180</v>
      </c>
      <c r="B859" s="71">
        <f t="shared" si="39"/>
        <v>4110040</v>
      </c>
      <c r="C859" s="71" t="s">
        <v>23</v>
      </c>
      <c r="D859" s="71">
        <v>871</v>
      </c>
      <c r="E859" s="71" t="s">
        <v>2552</v>
      </c>
      <c r="F859" s="71">
        <v>410</v>
      </c>
      <c r="G859" s="71">
        <v>62</v>
      </c>
      <c r="H859" s="72">
        <v>0.1512</v>
      </c>
      <c r="I859" s="73">
        <f t="shared" si="40"/>
        <v>85</v>
      </c>
      <c r="J859" s="73">
        <f t="shared" si="41"/>
        <v>22</v>
      </c>
      <c r="K859" s="22"/>
    </row>
    <row r="860" spans="1:11" x14ac:dyDescent="0.35">
      <c r="A860" s="71">
        <v>2180</v>
      </c>
      <c r="B860" s="71">
        <f t="shared" si="39"/>
        <v>4110040</v>
      </c>
      <c r="C860" s="71" t="s">
        <v>23</v>
      </c>
      <c r="D860" s="71">
        <v>861</v>
      </c>
      <c r="E860" s="71" t="s">
        <v>2553</v>
      </c>
      <c r="F860" s="71">
        <v>325</v>
      </c>
      <c r="G860" s="71">
        <v>48</v>
      </c>
      <c r="H860" s="72">
        <v>0.1477</v>
      </c>
      <c r="I860" s="73">
        <f t="shared" si="40"/>
        <v>85</v>
      </c>
      <c r="J860" s="73">
        <f t="shared" si="41"/>
        <v>22</v>
      </c>
      <c r="K860" s="22"/>
    </row>
    <row r="861" spans="1:11" x14ac:dyDescent="0.35">
      <c r="A861" s="71">
        <v>2180</v>
      </c>
      <c r="B861" s="71">
        <f t="shared" si="39"/>
        <v>4110040</v>
      </c>
      <c r="C861" s="71" t="s">
        <v>23</v>
      </c>
      <c r="D861" s="71">
        <v>886</v>
      </c>
      <c r="E861" s="71" t="s">
        <v>2554</v>
      </c>
      <c r="F861" s="71">
        <v>418</v>
      </c>
      <c r="G861" s="71">
        <v>61</v>
      </c>
      <c r="H861" s="72">
        <v>0.1459</v>
      </c>
      <c r="I861" s="73">
        <f t="shared" si="40"/>
        <v>85</v>
      </c>
      <c r="J861" s="73">
        <f t="shared" si="41"/>
        <v>22</v>
      </c>
      <c r="K861" s="22"/>
    </row>
    <row r="862" spans="1:11" x14ac:dyDescent="0.35">
      <c r="A862" s="71">
        <v>2180</v>
      </c>
      <c r="B862" s="71">
        <f t="shared" si="39"/>
        <v>4110040</v>
      </c>
      <c r="C862" s="71" t="s">
        <v>23</v>
      </c>
      <c r="D862" s="71">
        <v>858</v>
      </c>
      <c r="E862" s="71" t="s">
        <v>2555</v>
      </c>
      <c r="F862" s="71">
        <v>651</v>
      </c>
      <c r="G862" s="71">
        <v>93</v>
      </c>
      <c r="H862" s="72">
        <v>0.1429</v>
      </c>
      <c r="I862" s="73">
        <f t="shared" si="40"/>
        <v>85</v>
      </c>
      <c r="J862" s="73">
        <f t="shared" si="41"/>
        <v>22</v>
      </c>
      <c r="K862" s="22"/>
    </row>
    <row r="863" spans="1:11" x14ac:dyDescent="0.35">
      <c r="A863" s="71">
        <v>2180</v>
      </c>
      <c r="B863" s="71">
        <f t="shared" si="39"/>
        <v>4110040</v>
      </c>
      <c r="C863" s="71" t="s">
        <v>23</v>
      </c>
      <c r="D863" s="71">
        <v>828</v>
      </c>
      <c r="E863" s="71" t="s">
        <v>2556</v>
      </c>
      <c r="F863" s="71">
        <v>391</v>
      </c>
      <c r="G863" s="71">
        <v>55</v>
      </c>
      <c r="H863" s="72">
        <v>0.14069999999999999</v>
      </c>
      <c r="I863" s="73">
        <f t="shared" si="40"/>
        <v>85</v>
      </c>
      <c r="J863" s="73">
        <f t="shared" si="41"/>
        <v>22</v>
      </c>
      <c r="K863" s="22"/>
    </row>
    <row r="864" spans="1:11" x14ac:dyDescent="0.35">
      <c r="A864" s="71">
        <v>2180</v>
      </c>
      <c r="B864" s="71">
        <f t="shared" si="39"/>
        <v>4110040</v>
      </c>
      <c r="C864" s="71" t="s">
        <v>23</v>
      </c>
      <c r="D864" s="71">
        <v>4534</v>
      </c>
      <c r="E864" s="71" t="s">
        <v>1245</v>
      </c>
      <c r="F864" s="71">
        <v>390</v>
      </c>
      <c r="G864" s="71">
        <v>54</v>
      </c>
      <c r="H864" s="72">
        <v>0.13850000000000001</v>
      </c>
      <c r="I864" s="73">
        <f t="shared" si="40"/>
        <v>85</v>
      </c>
      <c r="J864" s="73">
        <f t="shared" si="41"/>
        <v>22</v>
      </c>
      <c r="K864" s="22"/>
    </row>
    <row r="865" spans="1:11" x14ac:dyDescent="0.35">
      <c r="A865" s="71">
        <v>2180</v>
      </c>
      <c r="B865" s="71">
        <f t="shared" si="39"/>
        <v>4110040</v>
      </c>
      <c r="C865" s="71" t="s">
        <v>23</v>
      </c>
      <c r="D865" s="71">
        <v>1363</v>
      </c>
      <c r="E865" s="71" t="s">
        <v>2557</v>
      </c>
      <c r="F865" s="71">
        <v>450</v>
      </c>
      <c r="G865" s="71">
        <v>59</v>
      </c>
      <c r="H865" s="72">
        <v>0.13109999999999999</v>
      </c>
      <c r="I865" s="73">
        <f t="shared" si="40"/>
        <v>85</v>
      </c>
      <c r="J865" s="73">
        <f t="shared" si="41"/>
        <v>22</v>
      </c>
      <c r="K865" s="22"/>
    </row>
    <row r="866" spans="1:11" x14ac:dyDescent="0.35">
      <c r="A866" s="71">
        <v>2180</v>
      </c>
      <c r="B866" s="71">
        <f t="shared" si="39"/>
        <v>4110040</v>
      </c>
      <c r="C866" s="71" t="s">
        <v>23</v>
      </c>
      <c r="D866" s="71">
        <v>904</v>
      </c>
      <c r="E866" s="71" t="s">
        <v>2558</v>
      </c>
      <c r="F866" s="71">
        <v>543</v>
      </c>
      <c r="G866" s="71">
        <v>68</v>
      </c>
      <c r="H866" s="72">
        <v>0.12520000000000001</v>
      </c>
      <c r="I866" s="73">
        <f t="shared" si="40"/>
        <v>85</v>
      </c>
      <c r="J866" s="73">
        <f t="shared" si="41"/>
        <v>22</v>
      </c>
      <c r="K866" s="22"/>
    </row>
    <row r="867" spans="1:11" x14ac:dyDescent="0.35">
      <c r="A867" s="71">
        <v>2180</v>
      </c>
      <c r="B867" s="71">
        <f t="shared" si="39"/>
        <v>4110040</v>
      </c>
      <c r="C867" s="71" t="s">
        <v>23</v>
      </c>
      <c r="D867" s="71">
        <v>1277</v>
      </c>
      <c r="E867" s="71" t="s">
        <v>2559</v>
      </c>
      <c r="F867" s="71">
        <v>793</v>
      </c>
      <c r="G867" s="71">
        <v>99</v>
      </c>
      <c r="H867" s="72">
        <v>0.12479999999999999</v>
      </c>
      <c r="I867" s="73">
        <f t="shared" si="40"/>
        <v>85</v>
      </c>
      <c r="J867" s="73">
        <f t="shared" si="41"/>
        <v>22</v>
      </c>
      <c r="K867" s="22"/>
    </row>
    <row r="868" spans="1:11" x14ac:dyDescent="0.35">
      <c r="A868" s="71">
        <v>2180</v>
      </c>
      <c r="B868" s="71">
        <f t="shared" si="39"/>
        <v>4110040</v>
      </c>
      <c r="C868" s="71" t="s">
        <v>23</v>
      </c>
      <c r="D868" s="71">
        <v>4640</v>
      </c>
      <c r="E868" s="71" t="s">
        <v>1194</v>
      </c>
      <c r="F868" s="71">
        <v>468</v>
      </c>
      <c r="G868" s="71">
        <v>58</v>
      </c>
      <c r="H868" s="72">
        <v>0.1239</v>
      </c>
      <c r="I868" s="73">
        <f t="shared" si="40"/>
        <v>85</v>
      </c>
      <c r="J868" s="73">
        <f t="shared" si="41"/>
        <v>22</v>
      </c>
      <c r="K868" s="22"/>
    </row>
    <row r="869" spans="1:11" x14ac:dyDescent="0.35">
      <c r="A869" s="71">
        <v>2180</v>
      </c>
      <c r="B869" s="71">
        <f t="shared" si="39"/>
        <v>4110040</v>
      </c>
      <c r="C869" s="71" t="s">
        <v>23</v>
      </c>
      <c r="D869" s="71">
        <v>893</v>
      </c>
      <c r="E869" s="71" t="s">
        <v>1263</v>
      </c>
      <c r="F869" s="71">
        <v>549</v>
      </c>
      <c r="G869" s="71">
        <v>62</v>
      </c>
      <c r="H869" s="72">
        <v>0.1129</v>
      </c>
      <c r="I869" s="73">
        <f t="shared" si="40"/>
        <v>85</v>
      </c>
      <c r="J869" s="73">
        <f t="shared" si="41"/>
        <v>22</v>
      </c>
      <c r="K869" s="22"/>
    </row>
    <row r="870" spans="1:11" x14ac:dyDescent="0.35">
      <c r="A870" s="71">
        <v>2180</v>
      </c>
      <c r="B870" s="71">
        <f t="shared" si="39"/>
        <v>4110040</v>
      </c>
      <c r="C870" s="71" t="s">
        <v>23</v>
      </c>
      <c r="D870" s="71">
        <v>855</v>
      </c>
      <c r="E870" s="71" t="s">
        <v>2560</v>
      </c>
      <c r="F870" s="71">
        <v>640</v>
      </c>
      <c r="G870" s="71">
        <v>71</v>
      </c>
      <c r="H870" s="72">
        <v>0.1109</v>
      </c>
      <c r="I870" s="73">
        <f t="shared" si="40"/>
        <v>85</v>
      </c>
      <c r="J870" s="73">
        <f t="shared" si="41"/>
        <v>22</v>
      </c>
      <c r="K870" s="22"/>
    </row>
    <row r="871" spans="1:11" x14ac:dyDescent="0.35">
      <c r="A871" s="71">
        <v>2180</v>
      </c>
      <c r="B871" s="71">
        <f t="shared" si="39"/>
        <v>4110040</v>
      </c>
      <c r="C871" s="71" t="s">
        <v>23</v>
      </c>
      <c r="D871" s="71">
        <v>838</v>
      </c>
      <c r="E871" s="71" t="s">
        <v>2561</v>
      </c>
      <c r="F871" s="71">
        <v>416</v>
      </c>
      <c r="G871" s="71">
        <v>44</v>
      </c>
      <c r="H871" s="72">
        <v>0.10580000000000001</v>
      </c>
      <c r="I871" s="73">
        <f t="shared" si="40"/>
        <v>85</v>
      </c>
      <c r="J871" s="73">
        <f t="shared" si="41"/>
        <v>22</v>
      </c>
      <c r="K871" s="22"/>
    </row>
    <row r="872" spans="1:11" x14ac:dyDescent="0.35">
      <c r="A872" s="71">
        <v>2180</v>
      </c>
      <c r="B872" s="71">
        <f t="shared" si="39"/>
        <v>4110040</v>
      </c>
      <c r="C872" s="71" t="s">
        <v>23</v>
      </c>
      <c r="D872" s="71">
        <v>922</v>
      </c>
      <c r="E872" s="71" t="s">
        <v>2562</v>
      </c>
      <c r="F872" s="74">
        <v>1558</v>
      </c>
      <c r="G872" s="71">
        <v>161</v>
      </c>
      <c r="H872" s="72">
        <v>0.1033</v>
      </c>
      <c r="I872" s="73">
        <f t="shared" si="40"/>
        <v>85</v>
      </c>
      <c r="J872" s="73">
        <f t="shared" si="41"/>
        <v>22</v>
      </c>
      <c r="K872" s="22"/>
    </row>
    <row r="873" spans="1:11" x14ac:dyDescent="0.35">
      <c r="A873" s="71">
        <v>2180</v>
      </c>
      <c r="B873" s="71">
        <f t="shared" si="39"/>
        <v>4110040</v>
      </c>
      <c r="C873" s="71" t="s">
        <v>23</v>
      </c>
      <c r="D873" s="71">
        <v>873</v>
      </c>
      <c r="E873" s="71" t="s">
        <v>2563</v>
      </c>
      <c r="F873" s="71">
        <v>374</v>
      </c>
      <c r="G873" s="71">
        <v>38</v>
      </c>
      <c r="H873" s="72">
        <v>0.1016</v>
      </c>
      <c r="I873" s="73">
        <f t="shared" si="40"/>
        <v>85</v>
      </c>
      <c r="J873" s="73">
        <f t="shared" si="41"/>
        <v>22</v>
      </c>
      <c r="K873" s="22"/>
    </row>
    <row r="874" spans="1:11" x14ac:dyDescent="0.35">
      <c r="A874" s="71">
        <v>2180</v>
      </c>
      <c r="B874" s="71">
        <f t="shared" si="39"/>
        <v>4110040</v>
      </c>
      <c r="C874" s="71" t="s">
        <v>23</v>
      </c>
      <c r="D874" s="71">
        <v>909</v>
      </c>
      <c r="E874" s="71" t="s">
        <v>2564</v>
      </c>
      <c r="F874" s="74">
        <v>1560</v>
      </c>
      <c r="G874" s="71">
        <v>152</v>
      </c>
      <c r="H874" s="72">
        <v>9.74E-2</v>
      </c>
      <c r="I874" s="73">
        <f t="shared" si="40"/>
        <v>85</v>
      </c>
      <c r="J874" s="73">
        <f t="shared" si="41"/>
        <v>22</v>
      </c>
      <c r="K874" s="22"/>
    </row>
    <row r="875" spans="1:11" x14ac:dyDescent="0.35">
      <c r="A875" s="71">
        <v>2180</v>
      </c>
      <c r="B875" s="71">
        <f t="shared" si="39"/>
        <v>4110040</v>
      </c>
      <c r="C875" s="71" t="s">
        <v>23</v>
      </c>
      <c r="D875" s="71">
        <v>852</v>
      </c>
      <c r="E875" s="71" t="s">
        <v>2565</v>
      </c>
      <c r="F875" s="71">
        <v>566</v>
      </c>
      <c r="G875" s="71">
        <v>53</v>
      </c>
      <c r="H875" s="72">
        <v>9.3600000000000003E-2</v>
      </c>
      <c r="I875" s="73">
        <f t="shared" si="40"/>
        <v>85</v>
      </c>
      <c r="J875" s="73">
        <f t="shared" si="41"/>
        <v>22</v>
      </c>
      <c r="K875" s="22"/>
    </row>
    <row r="876" spans="1:11" x14ac:dyDescent="0.35">
      <c r="A876" s="71">
        <v>2180</v>
      </c>
      <c r="B876" s="71">
        <f t="shared" si="39"/>
        <v>4110040</v>
      </c>
      <c r="C876" s="71" t="s">
        <v>23</v>
      </c>
      <c r="D876" s="71">
        <v>888</v>
      </c>
      <c r="E876" s="71" t="s">
        <v>2566</v>
      </c>
      <c r="F876" s="71">
        <v>588</v>
      </c>
      <c r="G876" s="71">
        <v>50</v>
      </c>
      <c r="H876" s="72">
        <v>8.5000000000000006E-2</v>
      </c>
      <c r="I876" s="73">
        <f t="shared" si="40"/>
        <v>85</v>
      </c>
      <c r="J876" s="73">
        <f t="shared" si="41"/>
        <v>22</v>
      </c>
      <c r="K876" s="22"/>
    </row>
    <row r="877" spans="1:11" x14ac:dyDescent="0.35">
      <c r="A877" s="71">
        <v>2180</v>
      </c>
      <c r="B877" s="71">
        <f t="shared" si="39"/>
        <v>4110040</v>
      </c>
      <c r="C877" s="71" t="s">
        <v>23</v>
      </c>
      <c r="D877" s="71">
        <v>916</v>
      </c>
      <c r="E877" s="71" t="s">
        <v>2567</v>
      </c>
      <c r="F877" s="71">
        <v>390</v>
      </c>
      <c r="G877" s="71">
        <v>32</v>
      </c>
      <c r="H877" s="72">
        <v>8.2100000000000006E-2</v>
      </c>
      <c r="I877" s="73">
        <f t="shared" si="40"/>
        <v>85</v>
      </c>
      <c r="J877" s="73">
        <f t="shared" si="41"/>
        <v>22</v>
      </c>
      <c r="K877" s="22"/>
    </row>
    <row r="878" spans="1:11" x14ac:dyDescent="0.35">
      <c r="A878" s="71">
        <v>2180</v>
      </c>
      <c r="B878" s="71">
        <f t="shared" si="39"/>
        <v>4110040</v>
      </c>
      <c r="C878" s="71" t="s">
        <v>23</v>
      </c>
      <c r="D878" s="71">
        <v>835</v>
      </c>
      <c r="E878" s="71" t="s">
        <v>2568</v>
      </c>
      <c r="F878" s="71">
        <v>508</v>
      </c>
      <c r="G878" s="71">
        <v>39</v>
      </c>
      <c r="H878" s="72">
        <v>7.6799999999999993E-2</v>
      </c>
      <c r="I878" s="73">
        <f t="shared" si="40"/>
        <v>85</v>
      </c>
      <c r="J878" s="73">
        <f t="shared" si="41"/>
        <v>22</v>
      </c>
      <c r="K878" s="22"/>
    </row>
    <row r="879" spans="1:11" x14ac:dyDescent="0.35">
      <c r="A879" s="71">
        <v>2180</v>
      </c>
      <c r="B879" s="71">
        <f t="shared" si="39"/>
        <v>4110040</v>
      </c>
      <c r="C879" s="71" t="s">
        <v>23</v>
      </c>
      <c r="D879" s="71">
        <v>1299</v>
      </c>
      <c r="E879" s="71" t="s">
        <v>2569</v>
      </c>
      <c r="F879" s="71">
        <v>368</v>
      </c>
      <c r="G879" s="71">
        <v>28</v>
      </c>
      <c r="H879" s="72">
        <v>7.6100000000000001E-2</v>
      </c>
      <c r="I879" s="73">
        <f t="shared" si="40"/>
        <v>85</v>
      </c>
      <c r="J879" s="73">
        <f t="shared" si="41"/>
        <v>22</v>
      </c>
      <c r="K879" s="22"/>
    </row>
    <row r="880" spans="1:11" x14ac:dyDescent="0.35">
      <c r="A880" s="71">
        <v>2180</v>
      </c>
      <c r="B880" s="71">
        <f t="shared" si="39"/>
        <v>4110040</v>
      </c>
      <c r="C880" s="71" t="s">
        <v>23</v>
      </c>
      <c r="D880" s="71">
        <v>850</v>
      </c>
      <c r="E880" s="71" t="s">
        <v>2570</v>
      </c>
      <c r="F880" s="71">
        <v>449</v>
      </c>
      <c r="G880" s="71">
        <v>34</v>
      </c>
      <c r="H880" s="72">
        <v>7.5700000000000003E-2</v>
      </c>
      <c r="I880" s="73">
        <f t="shared" si="40"/>
        <v>85</v>
      </c>
      <c r="J880" s="73">
        <f t="shared" si="41"/>
        <v>22</v>
      </c>
      <c r="K880" s="22"/>
    </row>
    <row r="881" spans="1:11" x14ac:dyDescent="0.35">
      <c r="A881" s="71">
        <v>2180</v>
      </c>
      <c r="B881" s="71">
        <f t="shared" si="39"/>
        <v>4110040</v>
      </c>
      <c r="C881" s="71" t="s">
        <v>23</v>
      </c>
      <c r="D881" s="71">
        <v>872</v>
      </c>
      <c r="E881" s="71" t="s">
        <v>2571</v>
      </c>
      <c r="F881" s="71">
        <v>509</v>
      </c>
      <c r="G881" s="71">
        <v>38</v>
      </c>
      <c r="H881" s="72">
        <v>7.4700000000000003E-2</v>
      </c>
      <c r="I881" s="73">
        <f t="shared" si="40"/>
        <v>85</v>
      </c>
      <c r="J881" s="73">
        <f t="shared" si="41"/>
        <v>22</v>
      </c>
      <c r="K881" s="22"/>
    </row>
    <row r="882" spans="1:11" x14ac:dyDescent="0.35">
      <c r="A882" s="71">
        <v>2180</v>
      </c>
      <c r="B882" s="71">
        <f t="shared" si="39"/>
        <v>4110040</v>
      </c>
      <c r="C882" s="71" t="s">
        <v>23</v>
      </c>
      <c r="D882" s="71">
        <v>877</v>
      </c>
      <c r="E882" s="71" t="s">
        <v>2572</v>
      </c>
      <c r="F882" s="71">
        <v>724</v>
      </c>
      <c r="G882" s="71">
        <v>52</v>
      </c>
      <c r="H882" s="72">
        <v>7.1800000000000003E-2</v>
      </c>
      <c r="I882" s="73">
        <f t="shared" si="40"/>
        <v>85</v>
      </c>
      <c r="J882" s="73">
        <f t="shared" si="41"/>
        <v>22</v>
      </c>
      <c r="K882" s="22"/>
    </row>
    <row r="883" spans="1:11" x14ac:dyDescent="0.35">
      <c r="A883" s="71">
        <v>2180</v>
      </c>
      <c r="B883" s="71">
        <f t="shared" si="39"/>
        <v>4110040</v>
      </c>
      <c r="C883" s="71" t="s">
        <v>23</v>
      </c>
      <c r="D883" s="71">
        <v>1364</v>
      </c>
      <c r="E883" s="71" t="s">
        <v>1270</v>
      </c>
      <c r="F883" s="71">
        <v>299</v>
      </c>
      <c r="G883" s="71">
        <v>20</v>
      </c>
      <c r="H883" s="72">
        <v>6.6900000000000001E-2</v>
      </c>
      <c r="I883" s="73">
        <f t="shared" si="40"/>
        <v>85</v>
      </c>
      <c r="J883" s="73">
        <f t="shared" si="41"/>
        <v>22</v>
      </c>
      <c r="K883" s="22"/>
    </row>
    <row r="884" spans="1:11" x14ac:dyDescent="0.35">
      <c r="A884" s="71">
        <v>2180</v>
      </c>
      <c r="B884" s="71">
        <f t="shared" si="39"/>
        <v>4110040</v>
      </c>
      <c r="C884" s="71" t="s">
        <v>23</v>
      </c>
      <c r="D884" s="71">
        <v>844</v>
      </c>
      <c r="E884" s="71" t="s">
        <v>2573</v>
      </c>
      <c r="F884" s="71">
        <v>512</v>
      </c>
      <c r="G884" s="71">
        <v>34</v>
      </c>
      <c r="H884" s="72">
        <v>6.6400000000000001E-2</v>
      </c>
      <c r="I884" s="73">
        <f t="shared" si="40"/>
        <v>85</v>
      </c>
      <c r="J884" s="73">
        <f t="shared" si="41"/>
        <v>22</v>
      </c>
      <c r="K884" s="22"/>
    </row>
    <row r="885" spans="1:11" x14ac:dyDescent="0.35">
      <c r="A885" s="71">
        <v>2180</v>
      </c>
      <c r="B885" s="71">
        <f t="shared" si="39"/>
        <v>4110040</v>
      </c>
      <c r="C885" s="71" t="s">
        <v>23</v>
      </c>
      <c r="D885" s="71">
        <v>912</v>
      </c>
      <c r="E885" s="71" t="s">
        <v>2574</v>
      </c>
      <c r="F885" s="74">
        <v>1813</v>
      </c>
      <c r="G885" s="71">
        <v>118</v>
      </c>
      <c r="H885" s="72">
        <v>6.5100000000000005E-2</v>
      </c>
      <c r="I885" s="73">
        <f t="shared" si="40"/>
        <v>85</v>
      </c>
      <c r="J885" s="73">
        <f t="shared" si="41"/>
        <v>22</v>
      </c>
      <c r="K885" s="22"/>
    </row>
    <row r="886" spans="1:11" x14ac:dyDescent="0.35">
      <c r="A886" s="71">
        <v>2180</v>
      </c>
      <c r="B886" s="71">
        <f t="shared" si="39"/>
        <v>4110040</v>
      </c>
      <c r="C886" s="71" t="s">
        <v>23</v>
      </c>
      <c r="D886" s="71">
        <v>890</v>
      </c>
      <c r="E886" s="71" t="s">
        <v>2575</v>
      </c>
      <c r="F886" s="71">
        <v>248</v>
      </c>
      <c r="G886" s="71">
        <v>16</v>
      </c>
      <c r="H886" s="72">
        <v>6.4500000000000002E-2</v>
      </c>
      <c r="I886" s="73">
        <f t="shared" si="40"/>
        <v>85</v>
      </c>
      <c r="J886" s="73">
        <f t="shared" si="41"/>
        <v>22</v>
      </c>
      <c r="K886" s="22"/>
    </row>
    <row r="887" spans="1:11" x14ac:dyDescent="0.35">
      <c r="A887" s="71">
        <v>2180</v>
      </c>
      <c r="B887" s="71">
        <f t="shared" si="39"/>
        <v>4110040</v>
      </c>
      <c r="C887" s="71" t="s">
        <v>23</v>
      </c>
      <c r="D887" s="71">
        <v>892</v>
      </c>
      <c r="E887" s="71" t="s">
        <v>2576</v>
      </c>
      <c r="F887" s="71">
        <v>371</v>
      </c>
      <c r="G887" s="71">
        <v>22</v>
      </c>
      <c r="H887" s="72">
        <v>5.9299999999999999E-2</v>
      </c>
      <c r="I887" s="73">
        <f t="shared" si="40"/>
        <v>85</v>
      </c>
      <c r="J887" s="73">
        <f t="shared" si="41"/>
        <v>22</v>
      </c>
      <c r="K887" s="22"/>
    </row>
    <row r="888" spans="1:11" x14ac:dyDescent="0.35">
      <c r="A888" s="71">
        <v>2180</v>
      </c>
      <c r="B888" s="71">
        <f t="shared" si="39"/>
        <v>4110040</v>
      </c>
      <c r="C888" s="71" t="s">
        <v>23</v>
      </c>
      <c r="D888" s="71">
        <v>822</v>
      </c>
      <c r="E888" s="71" t="s">
        <v>2577</v>
      </c>
      <c r="F888" s="71">
        <v>507</v>
      </c>
      <c r="G888" s="71">
        <v>30</v>
      </c>
      <c r="H888" s="72">
        <v>5.9200000000000003E-2</v>
      </c>
      <c r="I888" s="73">
        <f t="shared" si="40"/>
        <v>85</v>
      </c>
      <c r="J888" s="73">
        <f t="shared" si="41"/>
        <v>22</v>
      </c>
      <c r="K888" s="22"/>
    </row>
    <row r="889" spans="1:11" x14ac:dyDescent="0.35">
      <c r="A889" s="71">
        <v>2180</v>
      </c>
      <c r="B889" s="71">
        <f t="shared" si="39"/>
        <v>4110040</v>
      </c>
      <c r="C889" s="71" t="s">
        <v>23</v>
      </c>
      <c r="D889" s="71">
        <v>898</v>
      </c>
      <c r="E889" s="71" t="s">
        <v>2578</v>
      </c>
      <c r="F889" s="71">
        <v>833</v>
      </c>
      <c r="G889" s="71">
        <v>42</v>
      </c>
      <c r="H889" s="72">
        <v>5.04E-2</v>
      </c>
      <c r="I889" s="73">
        <f t="shared" si="40"/>
        <v>85</v>
      </c>
      <c r="J889" s="73">
        <f t="shared" si="41"/>
        <v>22</v>
      </c>
      <c r="K889" s="22"/>
    </row>
    <row r="890" spans="1:11" x14ac:dyDescent="0.35">
      <c r="A890" s="71">
        <v>2180</v>
      </c>
      <c r="B890" s="71">
        <f t="shared" si="39"/>
        <v>4110040</v>
      </c>
      <c r="C890" s="71" t="s">
        <v>23</v>
      </c>
      <c r="D890" s="71">
        <v>823</v>
      </c>
      <c r="E890" s="71" t="s">
        <v>2579</v>
      </c>
      <c r="F890" s="71">
        <v>644</v>
      </c>
      <c r="G890" s="71">
        <v>30</v>
      </c>
      <c r="H890" s="72">
        <v>4.6600000000000003E-2</v>
      </c>
      <c r="I890" s="73">
        <f t="shared" si="40"/>
        <v>85</v>
      </c>
      <c r="J890" s="73">
        <f t="shared" si="41"/>
        <v>22</v>
      </c>
      <c r="K890" s="22"/>
    </row>
    <row r="891" spans="1:11" x14ac:dyDescent="0.35">
      <c r="A891" s="71">
        <v>2180</v>
      </c>
      <c r="B891" s="71">
        <f t="shared" si="39"/>
        <v>4110040</v>
      </c>
      <c r="C891" s="71" t="s">
        <v>23</v>
      </c>
      <c r="D891" s="71">
        <v>868</v>
      </c>
      <c r="E891" s="71" t="s">
        <v>2580</v>
      </c>
      <c r="F891" s="71">
        <v>698</v>
      </c>
      <c r="G891" s="71">
        <v>31</v>
      </c>
      <c r="H891" s="72">
        <v>4.4400000000000002E-2</v>
      </c>
      <c r="I891" s="73">
        <f t="shared" si="40"/>
        <v>85</v>
      </c>
      <c r="J891" s="73">
        <f t="shared" si="41"/>
        <v>22</v>
      </c>
      <c r="K891" s="22"/>
    </row>
    <row r="892" spans="1:11" x14ac:dyDescent="0.35">
      <c r="A892" s="71">
        <v>2180</v>
      </c>
      <c r="B892" s="71">
        <f t="shared" si="39"/>
        <v>4110040</v>
      </c>
      <c r="C892" s="71" t="s">
        <v>23</v>
      </c>
      <c r="D892" s="71">
        <v>857</v>
      </c>
      <c r="E892" s="71" t="s">
        <v>2581</v>
      </c>
      <c r="F892" s="71">
        <v>742</v>
      </c>
      <c r="G892" s="71">
        <v>32</v>
      </c>
      <c r="H892" s="72">
        <v>4.3099999999999999E-2</v>
      </c>
      <c r="I892" s="73">
        <f t="shared" si="40"/>
        <v>85</v>
      </c>
      <c r="J892" s="73">
        <f t="shared" si="41"/>
        <v>22</v>
      </c>
      <c r="K892" s="22"/>
    </row>
    <row r="893" spans="1:11" x14ac:dyDescent="0.35">
      <c r="A893" s="71">
        <v>2180</v>
      </c>
      <c r="B893" s="71">
        <f t="shared" si="39"/>
        <v>4110040</v>
      </c>
      <c r="C893" s="71" t="s">
        <v>23</v>
      </c>
      <c r="D893" s="71">
        <v>914</v>
      </c>
      <c r="E893" s="71" t="s">
        <v>2582</v>
      </c>
      <c r="F893" s="74">
        <v>1588</v>
      </c>
      <c r="G893" s="71">
        <v>61</v>
      </c>
      <c r="H893" s="72">
        <v>3.8399999999999997E-2</v>
      </c>
      <c r="I893" s="73">
        <f t="shared" si="40"/>
        <v>85</v>
      </c>
      <c r="J893" s="73">
        <f t="shared" si="41"/>
        <v>22</v>
      </c>
      <c r="K893" s="22"/>
    </row>
    <row r="894" spans="1:11" x14ac:dyDescent="0.35">
      <c r="A894" s="71">
        <v>2180</v>
      </c>
      <c r="B894" s="71">
        <f t="shared" si="39"/>
        <v>4110040</v>
      </c>
      <c r="C894" s="71" t="s">
        <v>23</v>
      </c>
      <c r="D894" s="71">
        <v>883</v>
      </c>
      <c r="E894" s="71" t="s">
        <v>2583</v>
      </c>
      <c r="F894" s="71">
        <v>627</v>
      </c>
      <c r="G894" s="71">
        <v>23</v>
      </c>
      <c r="H894" s="72">
        <v>3.6700000000000003E-2</v>
      </c>
      <c r="I894" s="73">
        <f t="shared" si="40"/>
        <v>85</v>
      </c>
      <c r="J894" s="73">
        <f t="shared" si="41"/>
        <v>22</v>
      </c>
      <c r="K894" s="22"/>
    </row>
    <row r="895" spans="1:11" x14ac:dyDescent="0.35">
      <c r="A895" s="71">
        <v>2180</v>
      </c>
      <c r="B895" s="71">
        <f t="shared" si="39"/>
        <v>4110040</v>
      </c>
      <c r="C895" s="71" t="s">
        <v>23</v>
      </c>
      <c r="D895" s="71">
        <v>3991</v>
      </c>
      <c r="E895" s="71" t="s">
        <v>1200</v>
      </c>
      <c r="F895" s="71">
        <v>143</v>
      </c>
      <c r="G895" s="71">
        <v>5</v>
      </c>
      <c r="H895" s="72">
        <v>3.5000000000000003E-2</v>
      </c>
      <c r="I895" s="73">
        <f t="shared" si="40"/>
        <v>85</v>
      </c>
      <c r="J895" s="73">
        <f t="shared" si="41"/>
        <v>22</v>
      </c>
      <c r="K895" s="22"/>
    </row>
    <row r="896" spans="1:11" x14ac:dyDescent="0.35">
      <c r="A896" s="71">
        <v>2180</v>
      </c>
      <c r="B896" s="71">
        <f t="shared" si="39"/>
        <v>4110040</v>
      </c>
      <c r="C896" s="71" t="s">
        <v>23</v>
      </c>
      <c r="D896" s="71">
        <v>824</v>
      </c>
      <c r="E896" s="71" t="s">
        <v>2404</v>
      </c>
      <c r="F896" s="71">
        <v>704</v>
      </c>
      <c r="G896" s="71">
        <v>24</v>
      </c>
      <c r="H896" s="72">
        <v>3.4099999999999998E-2</v>
      </c>
      <c r="I896" s="73">
        <f t="shared" si="40"/>
        <v>85</v>
      </c>
      <c r="J896" s="73">
        <f t="shared" si="41"/>
        <v>22</v>
      </c>
      <c r="K896" s="22"/>
    </row>
    <row r="897" spans="1:11" ht="29" x14ac:dyDescent="0.35">
      <c r="A897" s="71">
        <v>2180</v>
      </c>
      <c r="B897" s="71">
        <f t="shared" si="39"/>
        <v>4110040</v>
      </c>
      <c r="C897" s="71" t="s">
        <v>23</v>
      </c>
      <c r="D897" s="71">
        <v>5060</v>
      </c>
      <c r="E897" s="71" t="s">
        <v>2584</v>
      </c>
      <c r="F897" s="71">
        <v>367</v>
      </c>
      <c r="G897" s="71">
        <v>9</v>
      </c>
      <c r="H897" s="72">
        <v>2.4500000000000001E-2</v>
      </c>
      <c r="I897" s="73">
        <f t="shared" si="40"/>
        <v>85</v>
      </c>
      <c r="J897" s="73">
        <f t="shared" si="41"/>
        <v>22</v>
      </c>
      <c r="K897" s="22"/>
    </row>
    <row r="898" spans="1:11" ht="29" x14ac:dyDescent="0.35">
      <c r="A898" s="71">
        <v>2180</v>
      </c>
      <c r="B898" s="71">
        <f t="shared" si="39"/>
        <v>4110040</v>
      </c>
      <c r="C898" s="71" t="s">
        <v>23</v>
      </c>
      <c r="D898" s="71">
        <v>3451</v>
      </c>
      <c r="E898" s="71" t="s">
        <v>1239</v>
      </c>
      <c r="F898" s="71">
        <v>89</v>
      </c>
      <c r="G898" s="71">
        <v>2</v>
      </c>
      <c r="H898" s="72">
        <v>2.2499999999999999E-2</v>
      </c>
      <c r="I898" s="73">
        <f t="shared" si="40"/>
        <v>85</v>
      </c>
      <c r="J898" s="73">
        <f t="shared" si="41"/>
        <v>22</v>
      </c>
      <c r="K898" s="22"/>
    </row>
    <row r="899" spans="1:11" x14ac:dyDescent="0.35">
      <c r="A899" s="71">
        <v>2180</v>
      </c>
      <c r="B899" s="71">
        <f t="shared" si="39"/>
        <v>4110040</v>
      </c>
      <c r="C899" s="71" t="s">
        <v>23</v>
      </c>
      <c r="D899" s="71">
        <v>2413</v>
      </c>
      <c r="E899" s="71" t="s">
        <v>2585</v>
      </c>
      <c r="F899" s="71">
        <v>402</v>
      </c>
      <c r="G899" s="71">
        <v>7</v>
      </c>
      <c r="H899" s="72">
        <v>1.7399999999999999E-2</v>
      </c>
      <c r="I899" s="73">
        <f t="shared" si="40"/>
        <v>85</v>
      </c>
      <c r="J899" s="73">
        <f t="shared" si="41"/>
        <v>22</v>
      </c>
      <c r="K899" s="22"/>
    </row>
    <row r="900" spans="1:11" x14ac:dyDescent="0.35">
      <c r="A900" s="71">
        <v>2181</v>
      </c>
      <c r="B900" s="71">
        <f t="shared" si="39"/>
        <v>4109480</v>
      </c>
      <c r="C900" s="71" t="s">
        <v>89</v>
      </c>
      <c r="D900" s="71">
        <v>928</v>
      </c>
      <c r="E900" s="71" t="s">
        <v>2586</v>
      </c>
      <c r="F900" s="71">
        <v>256</v>
      </c>
      <c r="G900" s="71">
        <v>203</v>
      </c>
      <c r="H900" s="72">
        <v>0.79300000000000004</v>
      </c>
      <c r="I900" s="73">
        <f t="shared" si="40"/>
        <v>6</v>
      </c>
      <c r="J900" s="73">
        <f t="shared" si="41"/>
        <v>2</v>
      </c>
      <c r="K900" s="22" t="s">
        <v>1889</v>
      </c>
    </row>
    <row r="901" spans="1:11" x14ac:dyDescent="0.35">
      <c r="A901" s="71">
        <v>2181</v>
      </c>
      <c r="B901" s="71">
        <f t="shared" si="39"/>
        <v>4109480</v>
      </c>
      <c r="C901" s="71" t="s">
        <v>89</v>
      </c>
      <c r="D901" s="71">
        <v>925</v>
      </c>
      <c r="E901" s="71" t="s">
        <v>2587</v>
      </c>
      <c r="F901" s="71">
        <v>314</v>
      </c>
      <c r="G901" s="71">
        <v>218</v>
      </c>
      <c r="H901" s="72">
        <v>0.69430000000000003</v>
      </c>
      <c r="I901" s="73">
        <f t="shared" si="40"/>
        <v>6</v>
      </c>
      <c r="J901" s="73">
        <f t="shared" si="41"/>
        <v>2</v>
      </c>
      <c r="K901" s="22" t="s">
        <v>1889</v>
      </c>
    </row>
    <row r="902" spans="1:11" x14ac:dyDescent="0.35">
      <c r="A902" s="71">
        <v>2181</v>
      </c>
      <c r="B902" s="71">
        <f t="shared" si="39"/>
        <v>4109480</v>
      </c>
      <c r="C902" s="71" t="s">
        <v>89</v>
      </c>
      <c r="D902" s="71">
        <v>927</v>
      </c>
      <c r="E902" s="71" t="s">
        <v>2588</v>
      </c>
      <c r="F902" s="71">
        <v>256</v>
      </c>
      <c r="G902" s="71">
        <v>149</v>
      </c>
      <c r="H902" s="72">
        <v>0.58199999999999996</v>
      </c>
      <c r="I902" s="73">
        <f t="shared" si="40"/>
        <v>6</v>
      </c>
      <c r="J902" s="73">
        <f t="shared" si="41"/>
        <v>2</v>
      </c>
      <c r="K902" s="22"/>
    </row>
    <row r="903" spans="1:11" x14ac:dyDescent="0.35">
      <c r="A903" s="71">
        <v>2181</v>
      </c>
      <c r="B903" s="71">
        <f t="shared" si="39"/>
        <v>4109480</v>
      </c>
      <c r="C903" s="71" t="s">
        <v>89</v>
      </c>
      <c r="D903" s="71">
        <v>926</v>
      </c>
      <c r="E903" s="71" t="s">
        <v>2589</v>
      </c>
      <c r="F903" s="71">
        <v>373</v>
      </c>
      <c r="G903" s="71">
        <v>198</v>
      </c>
      <c r="H903" s="72">
        <v>0.53080000000000005</v>
      </c>
      <c r="I903" s="73">
        <f t="shared" si="40"/>
        <v>6</v>
      </c>
      <c r="J903" s="73">
        <f t="shared" si="41"/>
        <v>2</v>
      </c>
      <c r="K903" s="22"/>
    </row>
    <row r="904" spans="1:11" x14ac:dyDescent="0.35">
      <c r="A904" s="71">
        <v>2181</v>
      </c>
      <c r="B904" s="71">
        <f t="shared" ref="B904:B967" si="42">IF(ISNA(VLOOKUP($A904,POVRT,7,FALSE)),0,VLOOKUP($A904,POVRT,7,FALSE))</f>
        <v>4109480</v>
      </c>
      <c r="C904" s="71" t="s">
        <v>89</v>
      </c>
      <c r="D904" s="71">
        <v>930</v>
      </c>
      <c r="E904" s="71" t="s">
        <v>2590</v>
      </c>
      <c r="F904" s="71">
        <v>772</v>
      </c>
      <c r="G904" s="71">
        <v>0</v>
      </c>
      <c r="H904" s="72">
        <v>0</v>
      </c>
      <c r="I904" s="73">
        <f t="shared" ref="I904:I967" si="43">IF(ISNA(VLOOKUP($A904,Quar,3,FALSE)),0,VLOOKUP($A904,Quar,3,FALSE))</f>
        <v>6</v>
      </c>
      <c r="J904" s="73">
        <f t="shared" ref="J904:J967" si="44">IF(ISNA(VLOOKUP($A904,Quar,6,FALSE)),0,VLOOKUP($A904,Quar,6,FALSE))</f>
        <v>2</v>
      </c>
      <c r="K904" s="22"/>
    </row>
    <row r="905" spans="1:11" x14ac:dyDescent="0.35">
      <c r="A905" s="71">
        <v>2181</v>
      </c>
      <c r="B905" s="71">
        <f t="shared" si="42"/>
        <v>4109480</v>
      </c>
      <c r="C905" s="71" t="s">
        <v>89</v>
      </c>
      <c r="D905" s="71">
        <v>931</v>
      </c>
      <c r="E905" s="71" t="s">
        <v>2591</v>
      </c>
      <c r="F905" s="74">
        <v>1040</v>
      </c>
      <c r="G905" s="71">
        <v>0</v>
      </c>
      <c r="H905" s="72">
        <v>0</v>
      </c>
      <c r="I905" s="73">
        <f t="shared" si="43"/>
        <v>6</v>
      </c>
      <c r="J905" s="73">
        <f t="shared" si="44"/>
        <v>2</v>
      </c>
      <c r="K905" s="22"/>
    </row>
    <row r="906" spans="1:11" x14ac:dyDescent="0.35">
      <c r="A906" s="71">
        <v>2182</v>
      </c>
      <c r="B906" s="71">
        <f t="shared" si="42"/>
        <v>4110520</v>
      </c>
      <c r="C906" s="71" t="s">
        <v>39</v>
      </c>
      <c r="D906" s="71">
        <v>946</v>
      </c>
      <c r="E906" s="71" t="s">
        <v>2592</v>
      </c>
      <c r="F906" s="71">
        <v>452</v>
      </c>
      <c r="G906" s="71">
        <v>275</v>
      </c>
      <c r="H906" s="72">
        <v>0.60840000000000005</v>
      </c>
      <c r="I906" s="73">
        <f t="shared" si="43"/>
        <v>19</v>
      </c>
      <c r="J906" s="73">
        <f t="shared" si="44"/>
        <v>5</v>
      </c>
      <c r="K906" s="22" t="s">
        <v>1889</v>
      </c>
    </row>
    <row r="907" spans="1:11" x14ac:dyDescent="0.35">
      <c r="A907" s="71">
        <v>2182</v>
      </c>
      <c r="B907" s="71">
        <f t="shared" si="42"/>
        <v>4110520</v>
      </c>
      <c r="C907" s="71" t="s">
        <v>39</v>
      </c>
      <c r="D907" s="71">
        <v>943</v>
      </c>
      <c r="E907" s="71" t="s">
        <v>2593</v>
      </c>
      <c r="F907" s="71">
        <v>436</v>
      </c>
      <c r="G907" s="71">
        <v>261</v>
      </c>
      <c r="H907" s="72">
        <v>0.59860000000000002</v>
      </c>
      <c r="I907" s="73">
        <f t="shared" si="43"/>
        <v>19</v>
      </c>
      <c r="J907" s="73">
        <f t="shared" si="44"/>
        <v>5</v>
      </c>
      <c r="K907" s="22" t="s">
        <v>1889</v>
      </c>
    </row>
    <row r="908" spans="1:11" x14ac:dyDescent="0.35">
      <c r="A908" s="71">
        <v>2182</v>
      </c>
      <c r="B908" s="71">
        <f t="shared" si="42"/>
        <v>4110520</v>
      </c>
      <c r="C908" s="71" t="s">
        <v>39</v>
      </c>
      <c r="D908" s="71">
        <v>949</v>
      </c>
      <c r="E908" s="71" t="s">
        <v>2594</v>
      </c>
      <c r="F908" s="71">
        <v>427</v>
      </c>
      <c r="G908" s="71">
        <v>232</v>
      </c>
      <c r="H908" s="72">
        <v>0.54330000000000001</v>
      </c>
      <c r="I908" s="73">
        <f t="shared" si="43"/>
        <v>19</v>
      </c>
      <c r="J908" s="73">
        <f t="shared" si="44"/>
        <v>5</v>
      </c>
      <c r="K908" s="22" t="s">
        <v>1889</v>
      </c>
    </row>
    <row r="909" spans="1:11" x14ac:dyDescent="0.35">
      <c r="A909" s="71">
        <v>2182</v>
      </c>
      <c r="B909" s="71">
        <f t="shared" si="42"/>
        <v>4110520</v>
      </c>
      <c r="C909" s="71" t="s">
        <v>39</v>
      </c>
      <c r="D909" s="71">
        <v>947</v>
      </c>
      <c r="E909" s="71" t="s">
        <v>2595</v>
      </c>
      <c r="F909" s="71">
        <v>438</v>
      </c>
      <c r="G909" s="71">
        <v>235</v>
      </c>
      <c r="H909" s="72">
        <v>0.53649999999999998</v>
      </c>
      <c r="I909" s="73">
        <f t="shared" si="43"/>
        <v>19</v>
      </c>
      <c r="J909" s="73">
        <f t="shared" si="44"/>
        <v>5</v>
      </c>
      <c r="K909" s="22" t="s">
        <v>1889</v>
      </c>
    </row>
    <row r="910" spans="1:11" x14ac:dyDescent="0.35">
      <c r="A910" s="71">
        <v>2182</v>
      </c>
      <c r="B910" s="71">
        <f t="shared" si="42"/>
        <v>4110520</v>
      </c>
      <c r="C910" s="71" t="s">
        <v>39</v>
      </c>
      <c r="D910" s="71">
        <v>952</v>
      </c>
      <c r="E910" s="71" t="s">
        <v>2596</v>
      </c>
      <c r="F910" s="71">
        <v>497</v>
      </c>
      <c r="G910" s="71">
        <v>247</v>
      </c>
      <c r="H910" s="72">
        <v>0.497</v>
      </c>
      <c r="I910" s="73">
        <f t="shared" si="43"/>
        <v>19</v>
      </c>
      <c r="J910" s="73">
        <f t="shared" si="44"/>
        <v>5</v>
      </c>
      <c r="K910" s="22" t="s">
        <v>1889</v>
      </c>
    </row>
    <row r="911" spans="1:11" x14ac:dyDescent="0.35">
      <c r="A911" s="71">
        <v>2182</v>
      </c>
      <c r="B911" s="71">
        <f t="shared" si="42"/>
        <v>4110520</v>
      </c>
      <c r="C911" s="71" t="s">
        <v>39</v>
      </c>
      <c r="D911" s="71">
        <v>948</v>
      </c>
      <c r="E911" s="71" t="s">
        <v>2597</v>
      </c>
      <c r="F911" s="71">
        <v>401</v>
      </c>
      <c r="G911" s="71">
        <v>195</v>
      </c>
      <c r="H911" s="72">
        <v>0.48630000000000001</v>
      </c>
      <c r="I911" s="73">
        <f t="shared" si="43"/>
        <v>19</v>
      </c>
      <c r="J911" s="73">
        <f t="shared" si="44"/>
        <v>5</v>
      </c>
      <c r="K911" s="22"/>
    </row>
    <row r="912" spans="1:11" x14ac:dyDescent="0.35">
      <c r="A912" s="71">
        <v>2182</v>
      </c>
      <c r="B912" s="71">
        <f t="shared" si="42"/>
        <v>4110520</v>
      </c>
      <c r="C912" s="71" t="s">
        <v>39</v>
      </c>
      <c r="D912" s="71">
        <v>954</v>
      </c>
      <c r="E912" s="71" t="s">
        <v>2598</v>
      </c>
      <c r="F912" s="71">
        <v>798</v>
      </c>
      <c r="G912" s="71">
        <v>385</v>
      </c>
      <c r="H912" s="72">
        <v>0.48249999999999998</v>
      </c>
      <c r="I912" s="73">
        <f t="shared" si="43"/>
        <v>19</v>
      </c>
      <c r="J912" s="73">
        <f t="shared" si="44"/>
        <v>5</v>
      </c>
      <c r="K912" s="22"/>
    </row>
    <row r="913" spans="1:11" x14ac:dyDescent="0.35">
      <c r="A913" s="71">
        <v>2182</v>
      </c>
      <c r="B913" s="71">
        <f t="shared" si="42"/>
        <v>4110520</v>
      </c>
      <c r="C913" s="71" t="s">
        <v>39</v>
      </c>
      <c r="D913" s="71">
        <v>4822</v>
      </c>
      <c r="E913" s="71" t="s">
        <v>1310</v>
      </c>
      <c r="F913" s="71">
        <v>316</v>
      </c>
      <c r="G913" s="71">
        <v>152</v>
      </c>
      <c r="H913" s="72">
        <v>0.48099999999999998</v>
      </c>
      <c r="I913" s="73">
        <f t="shared" si="43"/>
        <v>19</v>
      </c>
      <c r="J913" s="73">
        <f t="shared" si="44"/>
        <v>5</v>
      </c>
      <c r="K913" s="22"/>
    </row>
    <row r="914" spans="1:11" x14ac:dyDescent="0.35">
      <c r="A914" s="71">
        <v>2182</v>
      </c>
      <c r="B914" s="71">
        <f t="shared" si="42"/>
        <v>4110520</v>
      </c>
      <c r="C914" s="71" t="s">
        <v>39</v>
      </c>
      <c r="D914" s="71">
        <v>1254</v>
      </c>
      <c r="E914" s="71" t="s">
        <v>2599</v>
      </c>
      <c r="F914" s="71">
        <v>977</v>
      </c>
      <c r="G914" s="71">
        <v>469</v>
      </c>
      <c r="H914" s="72">
        <v>0.48</v>
      </c>
      <c r="I914" s="73">
        <f t="shared" si="43"/>
        <v>19</v>
      </c>
      <c r="J914" s="73">
        <f t="shared" si="44"/>
        <v>5</v>
      </c>
      <c r="K914" s="22"/>
    </row>
    <row r="915" spans="1:11" x14ac:dyDescent="0.35">
      <c r="A915" s="71">
        <v>2182</v>
      </c>
      <c r="B915" s="71">
        <f t="shared" si="42"/>
        <v>4110520</v>
      </c>
      <c r="C915" s="71" t="s">
        <v>39</v>
      </c>
      <c r="D915" s="71">
        <v>1343</v>
      </c>
      <c r="E915" s="71" t="s">
        <v>1308</v>
      </c>
      <c r="F915" s="71">
        <v>197</v>
      </c>
      <c r="G915" s="71">
        <v>91</v>
      </c>
      <c r="H915" s="72">
        <v>0.46189999999999998</v>
      </c>
      <c r="I915" s="73">
        <f t="shared" si="43"/>
        <v>19</v>
      </c>
      <c r="J915" s="73">
        <f t="shared" si="44"/>
        <v>5</v>
      </c>
      <c r="K915" s="22"/>
    </row>
    <row r="916" spans="1:11" x14ac:dyDescent="0.35">
      <c r="A916" s="71">
        <v>2182</v>
      </c>
      <c r="B916" s="71">
        <f t="shared" si="42"/>
        <v>4110520</v>
      </c>
      <c r="C916" s="71" t="s">
        <v>39</v>
      </c>
      <c r="D916" s="71">
        <v>3989</v>
      </c>
      <c r="E916" s="71" t="s">
        <v>2600</v>
      </c>
      <c r="F916" s="71">
        <v>426</v>
      </c>
      <c r="G916" s="71">
        <v>195</v>
      </c>
      <c r="H916" s="72">
        <v>0.4577</v>
      </c>
      <c r="I916" s="73">
        <f t="shared" si="43"/>
        <v>19</v>
      </c>
      <c r="J916" s="73">
        <f t="shared" si="44"/>
        <v>5</v>
      </c>
      <c r="K916" s="22"/>
    </row>
    <row r="917" spans="1:11" x14ac:dyDescent="0.35">
      <c r="A917" s="71">
        <v>2182</v>
      </c>
      <c r="B917" s="71">
        <f t="shared" si="42"/>
        <v>4110520</v>
      </c>
      <c r="C917" s="71" t="s">
        <v>39</v>
      </c>
      <c r="D917" s="71">
        <v>945</v>
      </c>
      <c r="E917" s="71" t="s">
        <v>2601</v>
      </c>
      <c r="F917" s="71">
        <v>324</v>
      </c>
      <c r="G917" s="71">
        <v>147</v>
      </c>
      <c r="H917" s="72">
        <v>0.45369999999999999</v>
      </c>
      <c r="I917" s="73">
        <f t="shared" si="43"/>
        <v>19</v>
      </c>
      <c r="J917" s="73">
        <f t="shared" si="44"/>
        <v>5</v>
      </c>
      <c r="K917" s="22"/>
    </row>
    <row r="918" spans="1:11" x14ac:dyDescent="0.35">
      <c r="A918" s="71">
        <v>2182</v>
      </c>
      <c r="B918" s="71">
        <f t="shared" si="42"/>
        <v>4110520</v>
      </c>
      <c r="C918" s="71" t="s">
        <v>39</v>
      </c>
      <c r="D918" s="71">
        <v>957</v>
      </c>
      <c r="E918" s="71" t="s">
        <v>2602</v>
      </c>
      <c r="F918" s="74">
        <v>2452</v>
      </c>
      <c r="G918" s="71">
        <v>843</v>
      </c>
      <c r="H918" s="72">
        <v>0.34379999999999999</v>
      </c>
      <c r="I918" s="73">
        <f t="shared" si="43"/>
        <v>19</v>
      </c>
      <c r="J918" s="73">
        <f t="shared" si="44"/>
        <v>5</v>
      </c>
      <c r="K918" s="22"/>
    </row>
    <row r="919" spans="1:11" x14ac:dyDescent="0.35">
      <c r="A919" s="71">
        <v>2182</v>
      </c>
      <c r="B919" s="71">
        <f t="shared" si="42"/>
        <v>4110520</v>
      </c>
      <c r="C919" s="71" t="s">
        <v>39</v>
      </c>
      <c r="D919" s="71">
        <v>951</v>
      </c>
      <c r="E919" s="71" t="s">
        <v>2603</v>
      </c>
      <c r="F919" s="71">
        <v>434</v>
      </c>
      <c r="G919" s="71">
        <v>142</v>
      </c>
      <c r="H919" s="72">
        <v>0.32719999999999999</v>
      </c>
      <c r="I919" s="73">
        <f t="shared" si="43"/>
        <v>19</v>
      </c>
      <c r="J919" s="73">
        <f t="shared" si="44"/>
        <v>5</v>
      </c>
      <c r="K919" s="22"/>
    </row>
    <row r="920" spans="1:11" x14ac:dyDescent="0.35">
      <c r="A920" s="71">
        <v>2182</v>
      </c>
      <c r="B920" s="71">
        <f t="shared" si="42"/>
        <v>4110520</v>
      </c>
      <c r="C920" s="71" t="s">
        <v>39</v>
      </c>
      <c r="D920" s="71">
        <v>1365</v>
      </c>
      <c r="E920" s="71" t="s">
        <v>2604</v>
      </c>
      <c r="F920" s="71">
        <v>454</v>
      </c>
      <c r="G920" s="71">
        <v>147</v>
      </c>
      <c r="H920" s="72">
        <v>0.32379999999999998</v>
      </c>
      <c r="I920" s="73">
        <f t="shared" si="43"/>
        <v>19</v>
      </c>
      <c r="J920" s="73">
        <f t="shared" si="44"/>
        <v>5</v>
      </c>
      <c r="K920" s="22"/>
    </row>
    <row r="921" spans="1:11" x14ac:dyDescent="0.35">
      <c r="A921" s="71">
        <v>2182</v>
      </c>
      <c r="B921" s="71">
        <f t="shared" si="42"/>
        <v>4110520</v>
      </c>
      <c r="C921" s="71" t="s">
        <v>39</v>
      </c>
      <c r="D921" s="71">
        <v>950</v>
      </c>
      <c r="E921" s="71" t="s">
        <v>2605</v>
      </c>
      <c r="F921" s="71">
        <v>345</v>
      </c>
      <c r="G921" s="71">
        <v>95</v>
      </c>
      <c r="H921" s="72">
        <v>0.27539999999999998</v>
      </c>
      <c r="I921" s="73">
        <f t="shared" si="43"/>
        <v>19</v>
      </c>
      <c r="J921" s="73">
        <f t="shared" si="44"/>
        <v>5</v>
      </c>
      <c r="K921" s="22"/>
    </row>
    <row r="922" spans="1:11" x14ac:dyDescent="0.35">
      <c r="A922" s="71">
        <v>2182</v>
      </c>
      <c r="B922" s="71">
        <f t="shared" si="42"/>
        <v>4110520</v>
      </c>
      <c r="C922" s="71" t="s">
        <v>39</v>
      </c>
      <c r="D922" s="71">
        <v>2263</v>
      </c>
      <c r="E922" s="71" t="s">
        <v>2606</v>
      </c>
      <c r="F922" s="71">
        <v>593</v>
      </c>
      <c r="G922" s="71">
        <v>155</v>
      </c>
      <c r="H922" s="72">
        <v>0.26140000000000002</v>
      </c>
      <c r="I922" s="73">
        <f t="shared" si="43"/>
        <v>19</v>
      </c>
      <c r="J922" s="73">
        <f t="shared" si="44"/>
        <v>5</v>
      </c>
      <c r="K922" s="22"/>
    </row>
    <row r="923" spans="1:11" x14ac:dyDescent="0.35">
      <c r="A923" s="71">
        <v>2182</v>
      </c>
      <c r="B923" s="71">
        <f t="shared" si="42"/>
        <v>4110520</v>
      </c>
      <c r="C923" s="71" t="s">
        <v>39</v>
      </c>
      <c r="D923" s="71">
        <v>3490</v>
      </c>
      <c r="E923" s="71" t="s">
        <v>1305</v>
      </c>
      <c r="F923" s="71">
        <v>556</v>
      </c>
      <c r="G923" s="71">
        <v>112</v>
      </c>
      <c r="H923" s="72">
        <v>0.2014</v>
      </c>
      <c r="I923" s="73">
        <f t="shared" si="43"/>
        <v>19</v>
      </c>
      <c r="J923" s="73">
        <f t="shared" si="44"/>
        <v>5</v>
      </c>
      <c r="K923" s="22"/>
    </row>
    <row r="924" spans="1:11" x14ac:dyDescent="0.35">
      <c r="A924" s="71">
        <v>2182</v>
      </c>
      <c r="B924" s="71">
        <f t="shared" si="42"/>
        <v>4110520</v>
      </c>
      <c r="C924" s="71" t="s">
        <v>39</v>
      </c>
      <c r="D924" s="71">
        <v>4216</v>
      </c>
      <c r="E924" s="71" t="s">
        <v>1306</v>
      </c>
      <c r="F924" s="71">
        <v>177</v>
      </c>
      <c r="G924" s="71">
        <v>30</v>
      </c>
      <c r="H924" s="72">
        <v>0.16950000000000001</v>
      </c>
      <c r="I924" s="73">
        <f t="shared" si="43"/>
        <v>19</v>
      </c>
      <c r="J924" s="73">
        <f t="shared" si="44"/>
        <v>5</v>
      </c>
      <c r="K924" s="22"/>
    </row>
    <row r="925" spans="1:11" x14ac:dyDescent="0.35">
      <c r="A925" s="71">
        <v>2183</v>
      </c>
      <c r="B925" s="71">
        <f t="shared" si="42"/>
        <v>4106000</v>
      </c>
      <c r="C925" s="71" t="s">
        <v>38</v>
      </c>
      <c r="D925" s="71">
        <v>936</v>
      </c>
      <c r="E925" s="71" t="s">
        <v>2607</v>
      </c>
      <c r="F925" s="71">
        <v>407</v>
      </c>
      <c r="G925" s="71">
        <v>258</v>
      </c>
      <c r="H925" s="72">
        <v>0.63390000000000002</v>
      </c>
      <c r="I925" s="73">
        <f t="shared" si="43"/>
        <v>21</v>
      </c>
      <c r="J925" s="73">
        <f t="shared" si="44"/>
        <v>6</v>
      </c>
      <c r="K925" s="22" t="s">
        <v>1889</v>
      </c>
    </row>
    <row r="926" spans="1:11" x14ac:dyDescent="0.35">
      <c r="A926" s="71">
        <v>2183</v>
      </c>
      <c r="B926" s="71">
        <f t="shared" si="42"/>
        <v>4106000</v>
      </c>
      <c r="C926" s="71" t="s">
        <v>38</v>
      </c>
      <c r="D926" s="71">
        <v>935</v>
      </c>
      <c r="E926" s="71" t="s">
        <v>2133</v>
      </c>
      <c r="F926" s="71">
        <v>479</v>
      </c>
      <c r="G926" s="71">
        <v>288</v>
      </c>
      <c r="H926" s="72">
        <v>0.60129999999999995</v>
      </c>
      <c r="I926" s="73">
        <f t="shared" si="43"/>
        <v>21</v>
      </c>
      <c r="J926" s="73">
        <f t="shared" si="44"/>
        <v>6</v>
      </c>
      <c r="K926" s="22" t="s">
        <v>1889</v>
      </c>
    </row>
    <row r="927" spans="1:11" x14ac:dyDescent="0.35">
      <c r="A927" s="71">
        <v>2183</v>
      </c>
      <c r="B927" s="71">
        <f t="shared" si="42"/>
        <v>4106000</v>
      </c>
      <c r="C927" s="71" t="s">
        <v>38</v>
      </c>
      <c r="D927" s="71">
        <v>933</v>
      </c>
      <c r="E927" s="71" t="s">
        <v>2608</v>
      </c>
      <c r="F927" s="71">
        <v>368</v>
      </c>
      <c r="G927" s="71">
        <v>212</v>
      </c>
      <c r="H927" s="72">
        <v>0.57609999999999995</v>
      </c>
      <c r="I927" s="73">
        <f t="shared" si="43"/>
        <v>21</v>
      </c>
      <c r="J927" s="73">
        <f t="shared" si="44"/>
        <v>6</v>
      </c>
      <c r="K927" s="22" t="s">
        <v>1889</v>
      </c>
    </row>
    <row r="928" spans="1:11" x14ac:dyDescent="0.35">
      <c r="A928" s="71">
        <v>2183</v>
      </c>
      <c r="B928" s="71">
        <f t="shared" si="42"/>
        <v>4106000</v>
      </c>
      <c r="C928" s="71" t="s">
        <v>38</v>
      </c>
      <c r="D928" s="71">
        <v>937</v>
      </c>
      <c r="E928" s="71" t="s">
        <v>2609</v>
      </c>
      <c r="F928" s="71">
        <v>442</v>
      </c>
      <c r="G928" s="71">
        <v>239</v>
      </c>
      <c r="H928" s="72">
        <v>0.54069999999999996</v>
      </c>
      <c r="I928" s="73">
        <f t="shared" si="43"/>
        <v>21</v>
      </c>
      <c r="J928" s="73">
        <f t="shared" si="44"/>
        <v>6</v>
      </c>
      <c r="K928" s="22" t="s">
        <v>1889</v>
      </c>
    </row>
    <row r="929" spans="1:11" x14ac:dyDescent="0.35">
      <c r="A929" s="71">
        <v>2183</v>
      </c>
      <c r="B929" s="71">
        <f t="shared" si="42"/>
        <v>4106000</v>
      </c>
      <c r="C929" s="71" t="s">
        <v>38</v>
      </c>
      <c r="D929" s="71">
        <v>3543</v>
      </c>
      <c r="E929" s="71" t="s">
        <v>2610</v>
      </c>
      <c r="F929" s="71">
        <v>559</v>
      </c>
      <c r="G929" s="71">
        <v>288</v>
      </c>
      <c r="H929" s="72">
        <v>0.51519999999999999</v>
      </c>
      <c r="I929" s="73">
        <f t="shared" si="43"/>
        <v>21</v>
      </c>
      <c r="J929" s="73">
        <f t="shared" si="44"/>
        <v>6</v>
      </c>
      <c r="K929" s="22" t="s">
        <v>1889</v>
      </c>
    </row>
    <row r="930" spans="1:11" x14ac:dyDescent="0.35">
      <c r="A930" s="71">
        <v>2183</v>
      </c>
      <c r="B930" s="71">
        <f t="shared" si="42"/>
        <v>4106000</v>
      </c>
      <c r="C930" s="71" t="s">
        <v>38</v>
      </c>
      <c r="D930" s="71">
        <v>938</v>
      </c>
      <c r="E930" s="71" t="s">
        <v>2611</v>
      </c>
      <c r="F930" s="71">
        <v>498</v>
      </c>
      <c r="G930" s="71">
        <v>252</v>
      </c>
      <c r="H930" s="72">
        <v>0.50600000000000001</v>
      </c>
      <c r="I930" s="73">
        <f t="shared" si="43"/>
        <v>21</v>
      </c>
      <c r="J930" s="73">
        <f t="shared" si="44"/>
        <v>6</v>
      </c>
      <c r="K930" s="22" t="s">
        <v>1889</v>
      </c>
    </row>
    <row r="931" spans="1:11" x14ac:dyDescent="0.35">
      <c r="A931" s="71">
        <v>2183</v>
      </c>
      <c r="B931" s="71">
        <f t="shared" si="42"/>
        <v>4106000</v>
      </c>
      <c r="C931" s="71" t="s">
        <v>38</v>
      </c>
      <c r="D931" s="71">
        <v>1312</v>
      </c>
      <c r="E931" s="71" t="s">
        <v>2612</v>
      </c>
      <c r="F931" s="71">
        <v>644</v>
      </c>
      <c r="G931" s="71">
        <v>239</v>
      </c>
      <c r="H931" s="72">
        <v>0.37109999999999999</v>
      </c>
      <c r="I931" s="73">
        <f t="shared" si="43"/>
        <v>21</v>
      </c>
      <c r="J931" s="73">
        <f t="shared" si="44"/>
        <v>6</v>
      </c>
      <c r="K931" s="22"/>
    </row>
    <row r="932" spans="1:11" ht="29" x14ac:dyDescent="0.35">
      <c r="A932" s="71">
        <v>2183</v>
      </c>
      <c r="B932" s="71">
        <f t="shared" si="42"/>
        <v>4106000</v>
      </c>
      <c r="C932" s="71" t="s">
        <v>38</v>
      </c>
      <c r="D932" s="71">
        <v>4667</v>
      </c>
      <c r="E932" s="71" t="s">
        <v>727</v>
      </c>
      <c r="F932" s="71">
        <v>361</v>
      </c>
      <c r="G932" s="71">
        <v>124</v>
      </c>
      <c r="H932" s="72">
        <v>0.34350000000000003</v>
      </c>
      <c r="I932" s="73">
        <f t="shared" si="43"/>
        <v>21</v>
      </c>
      <c r="J932" s="73">
        <f t="shared" si="44"/>
        <v>6</v>
      </c>
      <c r="K932" s="22"/>
    </row>
    <row r="933" spans="1:11" x14ac:dyDescent="0.35">
      <c r="A933" s="71">
        <v>2183</v>
      </c>
      <c r="B933" s="71">
        <f t="shared" si="42"/>
        <v>4106000</v>
      </c>
      <c r="C933" s="71" t="s">
        <v>38</v>
      </c>
      <c r="D933" s="71">
        <v>986</v>
      </c>
      <c r="E933" s="71" t="s">
        <v>2613</v>
      </c>
      <c r="F933" s="74">
        <v>1424</v>
      </c>
      <c r="G933" s="71">
        <v>464</v>
      </c>
      <c r="H933" s="72">
        <v>0.32579999999999998</v>
      </c>
      <c r="I933" s="73">
        <f t="shared" si="43"/>
        <v>21</v>
      </c>
      <c r="J933" s="73">
        <f t="shared" si="44"/>
        <v>6</v>
      </c>
      <c r="K933" s="22"/>
    </row>
    <row r="934" spans="1:11" x14ac:dyDescent="0.35">
      <c r="A934" s="71">
        <v>2183</v>
      </c>
      <c r="B934" s="71">
        <f t="shared" si="42"/>
        <v>4106000</v>
      </c>
      <c r="C934" s="71" t="s">
        <v>38</v>
      </c>
      <c r="D934" s="71">
        <v>934</v>
      </c>
      <c r="E934" s="71" t="s">
        <v>2614</v>
      </c>
      <c r="F934" s="71">
        <v>831</v>
      </c>
      <c r="G934" s="71">
        <v>251</v>
      </c>
      <c r="H934" s="72">
        <v>0.30199999999999999</v>
      </c>
      <c r="I934" s="73">
        <f t="shared" si="43"/>
        <v>21</v>
      </c>
      <c r="J934" s="73">
        <f t="shared" si="44"/>
        <v>6</v>
      </c>
      <c r="K934" s="22"/>
    </row>
    <row r="935" spans="1:11" x14ac:dyDescent="0.35">
      <c r="A935" s="71">
        <v>2183</v>
      </c>
      <c r="B935" s="71">
        <f t="shared" si="42"/>
        <v>4106000</v>
      </c>
      <c r="C935" s="71" t="s">
        <v>38</v>
      </c>
      <c r="D935" s="71">
        <v>4740</v>
      </c>
      <c r="E935" s="71" t="s">
        <v>728</v>
      </c>
      <c r="F935" s="71">
        <v>710</v>
      </c>
      <c r="G935" s="71">
        <v>204</v>
      </c>
      <c r="H935" s="72">
        <v>0.2873</v>
      </c>
      <c r="I935" s="73">
        <f t="shared" si="43"/>
        <v>21</v>
      </c>
      <c r="J935" s="73">
        <f t="shared" si="44"/>
        <v>6</v>
      </c>
      <c r="K935" s="22"/>
    </row>
    <row r="936" spans="1:11" x14ac:dyDescent="0.35">
      <c r="A936" s="71">
        <v>2183</v>
      </c>
      <c r="B936" s="71">
        <f t="shared" si="42"/>
        <v>4106000</v>
      </c>
      <c r="C936" s="71" t="s">
        <v>38</v>
      </c>
      <c r="D936" s="71">
        <v>3577</v>
      </c>
      <c r="E936" s="71" t="s">
        <v>2615</v>
      </c>
      <c r="F936" s="71">
        <v>185</v>
      </c>
      <c r="G936" s="71">
        <v>47</v>
      </c>
      <c r="H936" s="72">
        <v>0.25409999999999999</v>
      </c>
      <c r="I936" s="73">
        <f t="shared" si="43"/>
        <v>21</v>
      </c>
      <c r="J936" s="73">
        <f t="shared" si="44"/>
        <v>6</v>
      </c>
      <c r="K936" s="22"/>
    </row>
    <row r="937" spans="1:11" x14ac:dyDescent="0.35">
      <c r="A937" s="71">
        <v>2183</v>
      </c>
      <c r="B937" s="71">
        <f t="shared" si="42"/>
        <v>4106000</v>
      </c>
      <c r="C937" s="71" t="s">
        <v>38</v>
      </c>
      <c r="D937" s="71">
        <v>4601</v>
      </c>
      <c r="E937" s="71" t="s">
        <v>721</v>
      </c>
      <c r="F937" s="71">
        <v>175</v>
      </c>
      <c r="G937" s="71">
        <v>40</v>
      </c>
      <c r="H937" s="72">
        <v>0.2286</v>
      </c>
      <c r="I937" s="73">
        <f t="shared" si="43"/>
        <v>21</v>
      </c>
      <c r="J937" s="73">
        <f t="shared" si="44"/>
        <v>6</v>
      </c>
      <c r="K937" s="22"/>
    </row>
    <row r="938" spans="1:11" x14ac:dyDescent="0.35">
      <c r="A938" s="71">
        <v>2183</v>
      </c>
      <c r="B938" s="71">
        <f t="shared" si="42"/>
        <v>4106000</v>
      </c>
      <c r="C938" s="71" t="s">
        <v>38</v>
      </c>
      <c r="D938" s="71">
        <v>1313</v>
      </c>
      <c r="E938" s="71" t="s">
        <v>2616</v>
      </c>
      <c r="F938" s="71">
        <v>506</v>
      </c>
      <c r="G938" s="71">
        <v>110</v>
      </c>
      <c r="H938" s="72">
        <v>0.21740000000000001</v>
      </c>
      <c r="I938" s="73">
        <f t="shared" si="43"/>
        <v>21</v>
      </c>
      <c r="J938" s="73">
        <f t="shared" si="44"/>
        <v>6</v>
      </c>
      <c r="K938" s="22"/>
    </row>
    <row r="939" spans="1:11" x14ac:dyDescent="0.35">
      <c r="A939" s="71">
        <v>2183</v>
      </c>
      <c r="B939" s="71">
        <f t="shared" si="42"/>
        <v>4106000</v>
      </c>
      <c r="C939" s="71" t="s">
        <v>38</v>
      </c>
      <c r="D939" s="71">
        <v>987</v>
      </c>
      <c r="E939" s="71" t="s">
        <v>2617</v>
      </c>
      <c r="F939" s="74">
        <v>1597</v>
      </c>
      <c r="G939" s="71">
        <v>322</v>
      </c>
      <c r="H939" s="72">
        <v>0.2016</v>
      </c>
      <c r="I939" s="73">
        <f t="shared" si="43"/>
        <v>21</v>
      </c>
      <c r="J939" s="73">
        <f t="shared" si="44"/>
        <v>6</v>
      </c>
      <c r="K939" s="22"/>
    </row>
    <row r="940" spans="1:11" x14ac:dyDescent="0.35">
      <c r="A940" s="71">
        <v>2183</v>
      </c>
      <c r="B940" s="71">
        <f t="shared" si="42"/>
        <v>4106000</v>
      </c>
      <c r="C940" s="71" t="s">
        <v>38</v>
      </c>
      <c r="D940" s="71">
        <v>939</v>
      </c>
      <c r="E940" s="71" t="s">
        <v>2618</v>
      </c>
      <c r="F940" s="71">
        <v>469</v>
      </c>
      <c r="G940" s="71">
        <v>77</v>
      </c>
      <c r="H940" s="72">
        <v>0.16420000000000001</v>
      </c>
      <c r="I940" s="73">
        <f t="shared" si="43"/>
        <v>21</v>
      </c>
      <c r="J940" s="73">
        <f t="shared" si="44"/>
        <v>6</v>
      </c>
      <c r="K940" s="22"/>
    </row>
    <row r="941" spans="1:11" x14ac:dyDescent="0.35">
      <c r="A941" s="71">
        <v>2183</v>
      </c>
      <c r="B941" s="71">
        <f t="shared" si="42"/>
        <v>4106000</v>
      </c>
      <c r="C941" s="71" t="s">
        <v>38</v>
      </c>
      <c r="D941" s="71">
        <v>942</v>
      </c>
      <c r="E941" s="71" t="s">
        <v>2619</v>
      </c>
      <c r="F941" s="71">
        <v>470</v>
      </c>
      <c r="G941" s="71">
        <v>71</v>
      </c>
      <c r="H941" s="72">
        <v>0.15110000000000001</v>
      </c>
      <c r="I941" s="73">
        <f t="shared" si="43"/>
        <v>21</v>
      </c>
      <c r="J941" s="73">
        <f t="shared" si="44"/>
        <v>6</v>
      </c>
      <c r="K941" s="22"/>
    </row>
    <row r="942" spans="1:11" ht="29" x14ac:dyDescent="0.35">
      <c r="A942" s="71">
        <v>2183</v>
      </c>
      <c r="B942" s="71">
        <f t="shared" si="42"/>
        <v>4106000</v>
      </c>
      <c r="C942" s="71" t="s">
        <v>38</v>
      </c>
      <c r="D942" s="71">
        <v>90</v>
      </c>
      <c r="E942" s="71" t="s">
        <v>2620</v>
      </c>
      <c r="F942" s="71">
        <v>422</v>
      </c>
      <c r="G942" s="71">
        <v>60</v>
      </c>
      <c r="H942" s="72">
        <v>0.14219999999999999</v>
      </c>
      <c r="I942" s="73">
        <f t="shared" si="43"/>
        <v>21</v>
      </c>
      <c r="J942" s="73">
        <f t="shared" si="44"/>
        <v>6</v>
      </c>
      <c r="K942" s="22"/>
    </row>
    <row r="943" spans="1:11" x14ac:dyDescent="0.35">
      <c r="A943" s="71">
        <v>2183</v>
      </c>
      <c r="B943" s="71">
        <f t="shared" si="42"/>
        <v>4106000</v>
      </c>
      <c r="C943" s="71" t="s">
        <v>38</v>
      </c>
      <c r="D943" s="71">
        <v>941</v>
      </c>
      <c r="E943" s="71" t="s">
        <v>2621</v>
      </c>
      <c r="F943" s="71">
        <v>485</v>
      </c>
      <c r="G943" s="71">
        <v>55</v>
      </c>
      <c r="H943" s="72">
        <v>0.1134</v>
      </c>
      <c r="I943" s="73">
        <f t="shared" si="43"/>
        <v>21</v>
      </c>
      <c r="J943" s="73">
        <f t="shared" si="44"/>
        <v>6</v>
      </c>
      <c r="K943" s="22"/>
    </row>
    <row r="944" spans="1:11" x14ac:dyDescent="0.35">
      <c r="A944" s="71">
        <v>2183</v>
      </c>
      <c r="B944" s="71">
        <f t="shared" si="42"/>
        <v>4106000</v>
      </c>
      <c r="C944" s="71" t="s">
        <v>38</v>
      </c>
      <c r="D944" s="71">
        <v>932</v>
      </c>
      <c r="E944" s="71" t="s">
        <v>2622</v>
      </c>
      <c r="F944" s="71">
        <v>505</v>
      </c>
      <c r="G944" s="71">
        <v>12</v>
      </c>
      <c r="H944" s="72">
        <v>2.3800000000000002E-2</v>
      </c>
      <c r="I944" s="73">
        <f t="shared" si="43"/>
        <v>21</v>
      </c>
      <c r="J944" s="73">
        <f t="shared" si="44"/>
        <v>6</v>
      </c>
      <c r="K944" s="22"/>
    </row>
    <row r="945" spans="1:11" x14ac:dyDescent="0.35">
      <c r="A945" s="71">
        <v>2183</v>
      </c>
      <c r="B945" s="71">
        <f t="shared" si="42"/>
        <v>4106000</v>
      </c>
      <c r="C945" s="71" t="s">
        <v>38</v>
      </c>
      <c r="D945" s="71">
        <v>3553</v>
      </c>
      <c r="E945" s="71" t="s">
        <v>714</v>
      </c>
      <c r="F945" s="71">
        <v>520</v>
      </c>
      <c r="G945" s="71">
        <v>2</v>
      </c>
      <c r="H945" s="72">
        <v>3.8E-3</v>
      </c>
      <c r="I945" s="73">
        <f t="shared" si="43"/>
        <v>21</v>
      </c>
      <c r="J945" s="73">
        <f t="shared" si="44"/>
        <v>6</v>
      </c>
      <c r="K945" s="22"/>
    </row>
    <row r="946" spans="1:11" x14ac:dyDescent="0.35">
      <c r="A946" s="71">
        <v>2185</v>
      </c>
      <c r="B946" s="71">
        <f t="shared" si="42"/>
        <v>4102800</v>
      </c>
      <c r="C946" s="71" t="s">
        <v>55</v>
      </c>
      <c r="D946" s="71">
        <v>964</v>
      </c>
      <c r="E946" s="71" t="s">
        <v>2623</v>
      </c>
      <c r="F946" s="71">
        <v>492</v>
      </c>
      <c r="G946" s="71">
        <v>365</v>
      </c>
      <c r="H946" s="72">
        <v>0.7419</v>
      </c>
      <c r="I946" s="73">
        <f t="shared" si="43"/>
        <v>9</v>
      </c>
      <c r="J946" s="73">
        <f t="shared" si="44"/>
        <v>3</v>
      </c>
      <c r="K946" s="22" t="s">
        <v>1889</v>
      </c>
    </row>
    <row r="947" spans="1:11" x14ac:dyDescent="0.35">
      <c r="A947" s="71">
        <v>2185</v>
      </c>
      <c r="B947" s="71">
        <f t="shared" si="42"/>
        <v>4102800</v>
      </c>
      <c r="C947" s="71" t="s">
        <v>55</v>
      </c>
      <c r="D947" s="71">
        <v>959</v>
      </c>
      <c r="E947" s="71" t="s">
        <v>454</v>
      </c>
      <c r="F947" s="71">
        <v>375</v>
      </c>
      <c r="G947" s="71">
        <v>259</v>
      </c>
      <c r="H947" s="72">
        <v>0.69069999999999998</v>
      </c>
      <c r="I947" s="73">
        <f t="shared" si="43"/>
        <v>9</v>
      </c>
      <c r="J947" s="73">
        <f t="shared" si="44"/>
        <v>3</v>
      </c>
      <c r="K947" s="22" t="s">
        <v>1889</v>
      </c>
    </row>
    <row r="948" spans="1:11" x14ac:dyDescent="0.35">
      <c r="A948" s="71">
        <v>2185</v>
      </c>
      <c r="B948" s="71">
        <f t="shared" si="42"/>
        <v>4102800</v>
      </c>
      <c r="C948" s="71" t="s">
        <v>55</v>
      </c>
      <c r="D948" s="71">
        <v>960</v>
      </c>
      <c r="E948" s="71" t="s">
        <v>2624</v>
      </c>
      <c r="F948" s="71">
        <v>906</v>
      </c>
      <c r="G948" s="71">
        <v>577</v>
      </c>
      <c r="H948" s="72">
        <v>0.63690000000000002</v>
      </c>
      <c r="I948" s="73">
        <f t="shared" si="43"/>
        <v>9</v>
      </c>
      <c r="J948" s="73">
        <f t="shared" si="44"/>
        <v>3</v>
      </c>
      <c r="K948" s="22" t="s">
        <v>1889</v>
      </c>
    </row>
    <row r="949" spans="1:11" x14ac:dyDescent="0.35">
      <c r="A949" s="71">
        <v>2185</v>
      </c>
      <c r="B949" s="71">
        <f t="shared" si="42"/>
        <v>4102800</v>
      </c>
      <c r="C949" s="71" t="s">
        <v>55</v>
      </c>
      <c r="D949" s="71">
        <v>965</v>
      </c>
      <c r="E949" s="71" t="s">
        <v>2625</v>
      </c>
      <c r="F949" s="71">
        <v>533</v>
      </c>
      <c r="G949" s="71">
        <v>336</v>
      </c>
      <c r="H949" s="72">
        <v>0.63039999999999996</v>
      </c>
      <c r="I949" s="73">
        <f t="shared" si="43"/>
        <v>9</v>
      </c>
      <c r="J949" s="73">
        <f t="shared" si="44"/>
        <v>3</v>
      </c>
      <c r="K949" s="22"/>
    </row>
    <row r="950" spans="1:11" x14ac:dyDescent="0.35">
      <c r="A950" s="71">
        <v>2185</v>
      </c>
      <c r="B950" s="71">
        <f t="shared" si="42"/>
        <v>4102800</v>
      </c>
      <c r="C950" s="71" t="s">
        <v>55</v>
      </c>
      <c r="D950" s="71">
        <v>967</v>
      </c>
      <c r="E950" s="71" t="s">
        <v>2626</v>
      </c>
      <c r="F950" s="74">
        <v>1670</v>
      </c>
      <c r="G950" s="74">
        <v>1016</v>
      </c>
      <c r="H950" s="72">
        <v>0.60840000000000005</v>
      </c>
      <c r="I950" s="73">
        <f t="shared" si="43"/>
        <v>9</v>
      </c>
      <c r="J950" s="73">
        <f t="shared" si="44"/>
        <v>3</v>
      </c>
      <c r="K950" s="22"/>
    </row>
    <row r="951" spans="1:11" x14ac:dyDescent="0.35">
      <c r="A951" s="71">
        <v>2185</v>
      </c>
      <c r="B951" s="71">
        <f t="shared" si="42"/>
        <v>4102800</v>
      </c>
      <c r="C951" s="71" t="s">
        <v>55</v>
      </c>
      <c r="D951" s="71">
        <v>963</v>
      </c>
      <c r="E951" s="71" t="s">
        <v>2627</v>
      </c>
      <c r="F951" s="71">
        <v>375</v>
      </c>
      <c r="G951" s="71">
        <v>228</v>
      </c>
      <c r="H951" s="72">
        <v>0.60799999999999998</v>
      </c>
      <c r="I951" s="73">
        <f t="shared" si="43"/>
        <v>9</v>
      </c>
      <c r="J951" s="73">
        <f t="shared" si="44"/>
        <v>3</v>
      </c>
      <c r="K951" s="22"/>
    </row>
    <row r="952" spans="1:11" x14ac:dyDescent="0.35">
      <c r="A952" s="71">
        <v>2185</v>
      </c>
      <c r="B952" s="71">
        <f t="shared" si="42"/>
        <v>4102800</v>
      </c>
      <c r="C952" s="71" t="s">
        <v>55</v>
      </c>
      <c r="D952" s="71">
        <v>962</v>
      </c>
      <c r="E952" s="71" t="s">
        <v>2628</v>
      </c>
      <c r="F952" s="71">
        <v>389</v>
      </c>
      <c r="G952" s="71">
        <v>234</v>
      </c>
      <c r="H952" s="72">
        <v>0.60150000000000003</v>
      </c>
      <c r="I952" s="73">
        <f t="shared" si="43"/>
        <v>9</v>
      </c>
      <c r="J952" s="73">
        <f t="shared" si="44"/>
        <v>3</v>
      </c>
      <c r="K952" s="22"/>
    </row>
    <row r="953" spans="1:11" x14ac:dyDescent="0.35">
      <c r="A953" s="71">
        <v>2185</v>
      </c>
      <c r="B953" s="71">
        <f t="shared" si="42"/>
        <v>4102800</v>
      </c>
      <c r="C953" s="71" t="s">
        <v>55</v>
      </c>
      <c r="D953" s="71">
        <v>966</v>
      </c>
      <c r="E953" s="71" t="s">
        <v>2629</v>
      </c>
      <c r="F953" s="71">
        <v>425</v>
      </c>
      <c r="G953" s="71">
        <v>186</v>
      </c>
      <c r="H953" s="72">
        <v>0.43759999999999999</v>
      </c>
      <c r="I953" s="73">
        <f t="shared" si="43"/>
        <v>9</v>
      </c>
      <c r="J953" s="73">
        <f t="shared" si="44"/>
        <v>3</v>
      </c>
      <c r="K953" s="22"/>
    </row>
    <row r="954" spans="1:11" x14ac:dyDescent="0.35">
      <c r="A954" s="71">
        <v>2185</v>
      </c>
      <c r="B954" s="71">
        <f t="shared" si="42"/>
        <v>4102800</v>
      </c>
      <c r="C954" s="71" t="s">
        <v>55</v>
      </c>
      <c r="D954" s="71">
        <v>3649</v>
      </c>
      <c r="E954" s="71" t="s">
        <v>2630</v>
      </c>
      <c r="F954" s="71">
        <v>600</v>
      </c>
      <c r="G954" s="71">
        <v>252</v>
      </c>
      <c r="H954" s="72">
        <v>0.42</v>
      </c>
      <c r="I954" s="73">
        <f t="shared" si="43"/>
        <v>9</v>
      </c>
      <c r="J954" s="73">
        <f t="shared" si="44"/>
        <v>3</v>
      </c>
      <c r="K954" s="22"/>
    </row>
    <row r="955" spans="1:11" x14ac:dyDescent="0.35">
      <c r="A955" s="71">
        <v>2186</v>
      </c>
      <c r="B955" s="71">
        <f t="shared" si="42"/>
        <v>4103420</v>
      </c>
      <c r="C955" s="71" t="s">
        <v>141</v>
      </c>
      <c r="D955" s="71">
        <v>4592</v>
      </c>
      <c r="E955" s="71" t="s">
        <v>504</v>
      </c>
      <c r="F955" s="74">
        <v>1078</v>
      </c>
      <c r="G955" s="71">
        <v>247</v>
      </c>
      <c r="H955" s="72">
        <v>0.2291</v>
      </c>
      <c r="I955" s="73">
        <f t="shared" si="43"/>
        <v>1</v>
      </c>
      <c r="J955" s="73">
        <f t="shared" si="44"/>
        <v>1</v>
      </c>
      <c r="K955" s="22" t="s">
        <v>1889</v>
      </c>
    </row>
    <row r="956" spans="1:11" x14ac:dyDescent="0.35">
      <c r="A956" s="71">
        <v>2187</v>
      </c>
      <c r="B956" s="71">
        <f t="shared" si="42"/>
        <v>4103940</v>
      </c>
      <c r="C956" s="71" t="s">
        <v>42</v>
      </c>
      <c r="D956" s="71">
        <v>975</v>
      </c>
      <c r="E956" s="71" t="s">
        <v>2631</v>
      </c>
      <c r="F956" s="71">
        <v>645</v>
      </c>
      <c r="G956" s="71">
        <v>414</v>
      </c>
      <c r="H956" s="72">
        <v>0.64190000000000003</v>
      </c>
      <c r="I956" s="73">
        <f t="shared" si="43"/>
        <v>14</v>
      </c>
      <c r="J956" s="73">
        <f t="shared" si="44"/>
        <v>4</v>
      </c>
      <c r="K956" s="22" t="s">
        <v>1889</v>
      </c>
    </row>
    <row r="957" spans="1:11" x14ac:dyDescent="0.35">
      <c r="A957" s="71">
        <v>2187</v>
      </c>
      <c r="B957" s="71">
        <f t="shared" si="42"/>
        <v>4103940</v>
      </c>
      <c r="C957" s="71" t="s">
        <v>42</v>
      </c>
      <c r="D957" s="71">
        <v>977</v>
      </c>
      <c r="E957" s="71" t="s">
        <v>2632</v>
      </c>
      <c r="F957" s="71">
        <v>495</v>
      </c>
      <c r="G957" s="71">
        <v>313</v>
      </c>
      <c r="H957" s="72">
        <v>0.63229999999999997</v>
      </c>
      <c r="I957" s="73">
        <f t="shared" si="43"/>
        <v>14</v>
      </c>
      <c r="J957" s="73">
        <f t="shared" si="44"/>
        <v>4</v>
      </c>
      <c r="K957" s="22" t="s">
        <v>1889</v>
      </c>
    </row>
    <row r="958" spans="1:11" x14ac:dyDescent="0.35">
      <c r="A958" s="71">
        <v>2187</v>
      </c>
      <c r="B958" s="71">
        <f t="shared" si="42"/>
        <v>4103940</v>
      </c>
      <c r="C958" s="71" t="s">
        <v>42</v>
      </c>
      <c r="D958" s="71">
        <v>979</v>
      </c>
      <c r="E958" s="71" t="s">
        <v>2633</v>
      </c>
      <c r="F958" s="71">
        <v>403</v>
      </c>
      <c r="G958" s="71">
        <v>244</v>
      </c>
      <c r="H958" s="72">
        <v>0.60550000000000004</v>
      </c>
      <c r="I958" s="73">
        <f t="shared" si="43"/>
        <v>14</v>
      </c>
      <c r="J958" s="73">
        <f t="shared" si="44"/>
        <v>4</v>
      </c>
      <c r="K958" s="22" t="s">
        <v>1889</v>
      </c>
    </row>
    <row r="959" spans="1:11" x14ac:dyDescent="0.35">
      <c r="A959" s="71">
        <v>2187</v>
      </c>
      <c r="B959" s="71">
        <f t="shared" si="42"/>
        <v>4103940</v>
      </c>
      <c r="C959" s="71" t="s">
        <v>42</v>
      </c>
      <c r="D959" s="71">
        <v>974</v>
      </c>
      <c r="E959" s="71" t="s">
        <v>2634</v>
      </c>
      <c r="F959" s="71">
        <v>528</v>
      </c>
      <c r="G959" s="71">
        <v>290</v>
      </c>
      <c r="H959" s="72">
        <v>0.54920000000000002</v>
      </c>
      <c r="I959" s="73">
        <f t="shared" si="43"/>
        <v>14</v>
      </c>
      <c r="J959" s="73">
        <f t="shared" si="44"/>
        <v>4</v>
      </c>
      <c r="K959" s="22" t="s">
        <v>1889</v>
      </c>
    </row>
    <row r="960" spans="1:11" x14ac:dyDescent="0.35">
      <c r="A960" s="71">
        <v>2187</v>
      </c>
      <c r="B960" s="71">
        <f t="shared" si="42"/>
        <v>4103940</v>
      </c>
      <c r="C960" s="71" t="s">
        <v>42</v>
      </c>
      <c r="D960" s="71">
        <v>4232</v>
      </c>
      <c r="E960" s="71" t="s">
        <v>2635</v>
      </c>
      <c r="F960" s="71">
        <v>883</v>
      </c>
      <c r="G960" s="71">
        <v>456</v>
      </c>
      <c r="H960" s="72">
        <v>0.51639999999999997</v>
      </c>
      <c r="I960" s="73">
        <f t="shared" si="43"/>
        <v>14</v>
      </c>
      <c r="J960" s="73">
        <f t="shared" si="44"/>
        <v>4</v>
      </c>
      <c r="K960" s="22"/>
    </row>
    <row r="961" spans="1:11" x14ac:dyDescent="0.35">
      <c r="A961" s="71">
        <v>2187</v>
      </c>
      <c r="B961" s="71">
        <f t="shared" si="42"/>
        <v>4103940</v>
      </c>
      <c r="C961" s="71" t="s">
        <v>42</v>
      </c>
      <c r="D961" s="71">
        <v>973</v>
      </c>
      <c r="E961" s="71" t="s">
        <v>2636</v>
      </c>
      <c r="F961" s="71">
        <v>560</v>
      </c>
      <c r="G961" s="71">
        <v>284</v>
      </c>
      <c r="H961" s="72">
        <v>0.5071</v>
      </c>
      <c r="I961" s="73">
        <f t="shared" si="43"/>
        <v>14</v>
      </c>
      <c r="J961" s="73">
        <f t="shared" si="44"/>
        <v>4</v>
      </c>
      <c r="K961" s="22"/>
    </row>
    <row r="962" spans="1:11" x14ac:dyDescent="0.35">
      <c r="A962" s="71">
        <v>2187</v>
      </c>
      <c r="B962" s="71">
        <f t="shared" si="42"/>
        <v>4103940</v>
      </c>
      <c r="C962" s="71" t="s">
        <v>42</v>
      </c>
      <c r="D962" s="71">
        <v>3525</v>
      </c>
      <c r="E962" s="71" t="s">
        <v>2637</v>
      </c>
      <c r="F962" s="71">
        <v>340</v>
      </c>
      <c r="G962" s="71">
        <v>170</v>
      </c>
      <c r="H962" s="72">
        <v>0.5</v>
      </c>
      <c r="I962" s="73">
        <f t="shared" si="43"/>
        <v>14</v>
      </c>
      <c r="J962" s="73">
        <f t="shared" si="44"/>
        <v>4</v>
      </c>
      <c r="K962" s="22"/>
    </row>
    <row r="963" spans="1:11" x14ac:dyDescent="0.35">
      <c r="A963" s="71">
        <v>2187</v>
      </c>
      <c r="B963" s="71">
        <f t="shared" si="42"/>
        <v>4103940</v>
      </c>
      <c r="C963" s="71" t="s">
        <v>42</v>
      </c>
      <c r="D963" s="71">
        <v>978</v>
      </c>
      <c r="E963" s="71" t="s">
        <v>2638</v>
      </c>
      <c r="F963" s="71">
        <v>407</v>
      </c>
      <c r="G963" s="71">
        <v>203</v>
      </c>
      <c r="H963" s="72">
        <v>0.49880000000000002</v>
      </c>
      <c r="I963" s="73">
        <f t="shared" si="43"/>
        <v>14</v>
      </c>
      <c r="J963" s="73">
        <f t="shared" si="44"/>
        <v>4</v>
      </c>
      <c r="K963" s="22"/>
    </row>
    <row r="964" spans="1:11" x14ac:dyDescent="0.35">
      <c r="A964" s="71">
        <v>2187</v>
      </c>
      <c r="B964" s="71">
        <f t="shared" si="42"/>
        <v>4103940</v>
      </c>
      <c r="C964" s="71" t="s">
        <v>42</v>
      </c>
      <c r="D964" s="71">
        <v>976</v>
      </c>
      <c r="E964" s="71" t="s">
        <v>2639</v>
      </c>
      <c r="F964" s="71">
        <v>474</v>
      </c>
      <c r="G964" s="71">
        <v>229</v>
      </c>
      <c r="H964" s="72">
        <v>0.48309999999999997</v>
      </c>
      <c r="I964" s="73">
        <f t="shared" si="43"/>
        <v>14</v>
      </c>
      <c r="J964" s="73">
        <f t="shared" si="44"/>
        <v>4</v>
      </c>
      <c r="K964" s="22"/>
    </row>
    <row r="965" spans="1:11" x14ac:dyDescent="0.35">
      <c r="A965" s="71">
        <v>2187</v>
      </c>
      <c r="B965" s="71">
        <f t="shared" si="42"/>
        <v>4103940</v>
      </c>
      <c r="C965" s="71" t="s">
        <v>42</v>
      </c>
      <c r="D965" s="71">
        <v>972</v>
      </c>
      <c r="E965" s="71" t="s">
        <v>2640</v>
      </c>
      <c r="F965" s="71">
        <v>416</v>
      </c>
      <c r="G965" s="71">
        <v>190</v>
      </c>
      <c r="H965" s="72">
        <v>0.45669999999999999</v>
      </c>
      <c r="I965" s="73">
        <f t="shared" si="43"/>
        <v>14</v>
      </c>
      <c r="J965" s="73">
        <f t="shared" si="44"/>
        <v>4</v>
      </c>
      <c r="K965" s="22"/>
    </row>
    <row r="966" spans="1:11" x14ac:dyDescent="0.35">
      <c r="A966" s="71">
        <v>2187</v>
      </c>
      <c r="B966" s="71">
        <f t="shared" si="42"/>
        <v>4103940</v>
      </c>
      <c r="C966" s="71" t="s">
        <v>42</v>
      </c>
      <c r="D966" s="71">
        <v>981</v>
      </c>
      <c r="E966" s="71" t="s">
        <v>2641</v>
      </c>
      <c r="F966" s="71">
        <v>727</v>
      </c>
      <c r="G966" s="71">
        <v>326</v>
      </c>
      <c r="H966" s="72">
        <v>0.44840000000000002</v>
      </c>
      <c r="I966" s="73">
        <f t="shared" si="43"/>
        <v>14</v>
      </c>
      <c r="J966" s="73">
        <f t="shared" si="44"/>
        <v>4</v>
      </c>
      <c r="K966" s="22"/>
    </row>
    <row r="967" spans="1:11" x14ac:dyDescent="0.35">
      <c r="A967" s="71">
        <v>2187</v>
      </c>
      <c r="B967" s="71">
        <f t="shared" si="42"/>
        <v>4103940</v>
      </c>
      <c r="C967" s="71" t="s">
        <v>42</v>
      </c>
      <c r="D967" s="71">
        <v>980</v>
      </c>
      <c r="E967" s="71" t="s">
        <v>2642</v>
      </c>
      <c r="F967" s="71">
        <v>708</v>
      </c>
      <c r="G967" s="71">
        <v>316</v>
      </c>
      <c r="H967" s="72">
        <v>0.44629999999999997</v>
      </c>
      <c r="I967" s="73">
        <f t="shared" si="43"/>
        <v>14</v>
      </c>
      <c r="J967" s="73">
        <f t="shared" si="44"/>
        <v>4</v>
      </c>
      <c r="K967" s="22"/>
    </row>
    <row r="968" spans="1:11" x14ac:dyDescent="0.35">
      <c r="A968" s="71">
        <v>2187</v>
      </c>
      <c r="B968" s="71">
        <f t="shared" ref="B968:B1031" si="45">IF(ISNA(VLOOKUP($A968,POVRT,7,FALSE)),0,VLOOKUP($A968,POVRT,7,FALSE))</f>
        <v>4103940</v>
      </c>
      <c r="C968" s="71" t="s">
        <v>42</v>
      </c>
      <c r="D968" s="71">
        <v>983</v>
      </c>
      <c r="E968" s="71" t="s">
        <v>2643</v>
      </c>
      <c r="F968" s="74">
        <v>2724</v>
      </c>
      <c r="G968" s="74">
        <v>1094</v>
      </c>
      <c r="H968" s="72">
        <v>0.40160000000000001</v>
      </c>
      <c r="I968" s="73">
        <f t="shared" ref="I968:I1031" si="46">IF(ISNA(VLOOKUP($A968,Quar,3,FALSE)),0,VLOOKUP($A968,Quar,3,FALSE))</f>
        <v>14</v>
      </c>
      <c r="J968" s="73">
        <f t="shared" ref="J968:J1031" si="47">IF(ISNA(VLOOKUP($A968,Quar,6,FALSE)),0,VLOOKUP($A968,Quar,6,FALSE))</f>
        <v>4</v>
      </c>
      <c r="K968" s="22"/>
    </row>
    <row r="969" spans="1:11" x14ac:dyDescent="0.35">
      <c r="A969" s="71">
        <v>2187</v>
      </c>
      <c r="B969" s="71">
        <f t="shared" si="45"/>
        <v>4103940</v>
      </c>
      <c r="C969" s="71" t="s">
        <v>42</v>
      </c>
      <c r="D969" s="71">
        <v>3580</v>
      </c>
      <c r="E969" s="71" t="s">
        <v>2644</v>
      </c>
      <c r="F969" s="71">
        <v>164</v>
      </c>
      <c r="G969" s="71">
        <v>52</v>
      </c>
      <c r="H969" s="72">
        <v>0.31709999999999999</v>
      </c>
      <c r="I969" s="73">
        <f t="shared" si="46"/>
        <v>14</v>
      </c>
      <c r="J969" s="73">
        <f t="shared" si="47"/>
        <v>4</v>
      </c>
      <c r="K969" s="22"/>
    </row>
    <row r="970" spans="1:11" x14ac:dyDescent="0.35">
      <c r="A970" s="71">
        <v>2188</v>
      </c>
      <c r="B970" s="71">
        <f t="shared" si="45"/>
        <v>4110560</v>
      </c>
      <c r="C970" s="71" t="s">
        <v>167</v>
      </c>
      <c r="D970" s="71">
        <v>1345</v>
      </c>
      <c r="E970" s="71" t="s">
        <v>2645</v>
      </c>
      <c r="F970" s="71">
        <v>225</v>
      </c>
      <c r="G970" s="71">
        <v>3</v>
      </c>
      <c r="H970" s="72">
        <v>1.3299999999999999E-2</v>
      </c>
      <c r="I970" s="73">
        <f t="shared" si="46"/>
        <v>2</v>
      </c>
      <c r="J970" s="73">
        <f t="shared" si="47"/>
        <v>1</v>
      </c>
      <c r="K970" s="22" t="s">
        <v>1889</v>
      </c>
    </row>
    <row r="971" spans="1:11" x14ac:dyDescent="0.35">
      <c r="A971" s="71">
        <v>2188</v>
      </c>
      <c r="B971" s="71">
        <f t="shared" si="45"/>
        <v>4110560</v>
      </c>
      <c r="C971" s="71" t="s">
        <v>167</v>
      </c>
      <c r="D971" s="71">
        <v>985</v>
      </c>
      <c r="E971" s="71" t="s">
        <v>2646</v>
      </c>
      <c r="F971" s="71">
        <v>398</v>
      </c>
      <c r="G971" s="71">
        <v>1</v>
      </c>
      <c r="H971" s="72">
        <v>2.5000000000000001E-3</v>
      </c>
      <c r="I971" s="73">
        <f t="shared" si="46"/>
        <v>2</v>
      </c>
      <c r="J971" s="73">
        <f t="shared" si="47"/>
        <v>1</v>
      </c>
      <c r="K971" s="22"/>
    </row>
    <row r="972" spans="1:11" x14ac:dyDescent="0.35">
      <c r="A972" s="71">
        <v>2190</v>
      </c>
      <c r="B972" s="71">
        <f t="shared" si="45"/>
        <v>4103860</v>
      </c>
      <c r="C972" s="71" t="s">
        <v>87</v>
      </c>
      <c r="D972" s="71">
        <v>989</v>
      </c>
      <c r="E972" s="71" t="s">
        <v>2647</v>
      </c>
      <c r="F972" s="71">
        <v>325</v>
      </c>
      <c r="G972" s="71">
        <v>140</v>
      </c>
      <c r="H972" s="72">
        <v>0.43080000000000002</v>
      </c>
      <c r="I972" s="73">
        <f t="shared" si="46"/>
        <v>7</v>
      </c>
      <c r="J972" s="73">
        <f t="shared" si="47"/>
        <v>2</v>
      </c>
      <c r="K972" s="22" t="s">
        <v>1889</v>
      </c>
    </row>
    <row r="973" spans="1:11" x14ac:dyDescent="0.35">
      <c r="A973" s="71">
        <v>2190</v>
      </c>
      <c r="B973" s="71">
        <f t="shared" si="45"/>
        <v>4103860</v>
      </c>
      <c r="C973" s="71" t="s">
        <v>87</v>
      </c>
      <c r="D973" s="71">
        <v>994</v>
      </c>
      <c r="E973" s="71" t="s">
        <v>2648</v>
      </c>
      <c r="F973" s="71">
        <v>632</v>
      </c>
      <c r="G973" s="71">
        <v>251</v>
      </c>
      <c r="H973" s="72">
        <v>0.3972</v>
      </c>
      <c r="I973" s="73">
        <f t="shared" si="46"/>
        <v>7</v>
      </c>
      <c r="J973" s="73">
        <f t="shared" si="47"/>
        <v>2</v>
      </c>
      <c r="K973" s="22" t="s">
        <v>1889</v>
      </c>
    </row>
    <row r="974" spans="1:11" x14ac:dyDescent="0.35">
      <c r="A974" s="71">
        <v>2190</v>
      </c>
      <c r="B974" s="71">
        <f t="shared" si="45"/>
        <v>4103860</v>
      </c>
      <c r="C974" s="71" t="s">
        <v>87</v>
      </c>
      <c r="D974" s="71">
        <v>990</v>
      </c>
      <c r="E974" s="71" t="s">
        <v>2649</v>
      </c>
      <c r="F974" s="71">
        <v>351</v>
      </c>
      <c r="G974" s="71">
        <v>138</v>
      </c>
      <c r="H974" s="72">
        <v>0.39319999999999999</v>
      </c>
      <c r="I974" s="73">
        <f t="shared" si="46"/>
        <v>7</v>
      </c>
      <c r="J974" s="73">
        <f t="shared" si="47"/>
        <v>2</v>
      </c>
      <c r="K974" s="22"/>
    </row>
    <row r="975" spans="1:11" x14ac:dyDescent="0.35">
      <c r="A975" s="71">
        <v>2190</v>
      </c>
      <c r="B975" s="71">
        <f t="shared" si="45"/>
        <v>4103860</v>
      </c>
      <c r="C975" s="71" t="s">
        <v>87</v>
      </c>
      <c r="D975" s="71">
        <v>993</v>
      </c>
      <c r="E975" s="71" t="s">
        <v>2650</v>
      </c>
      <c r="F975" s="71">
        <v>378</v>
      </c>
      <c r="G975" s="71">
        <v>147</v>
      </c>
      <c r="H975" s="72">
        <v>0.38890000000000002</v>
      </c>
      <c r="I975" s="73">
        <f t="shared" si="46"/>
        <v>7</v>
      </c>
      <c r="J975" s="73">
        <f t="shared" si="47"/>
        <v>2</v>
      </c>
      <c r="K975" s="22"/>
    </row>
    <row r="976" spans="1:11" x14ac:dyDescent="0.35">
      <c r="A976" s="71">
        <v>2190</v>
      </c>
      <c r="B976" s="71">
        <f t="shared" si="45"/>
        <v>4103860</v>
      </c>
      <c r="C976" s="71" t="s">
        <v>87</v>
      </c>
      <c r="D976" s="71">
        <v>3461</v>
      </c>
      <c r="E976" s="71" t="s">
        <v>541</v>
      </c>
      <c r="F976" s="71">
        <v>201</v>
      </c>
      <c r="G976" s="71">
        <v>57</v>
      </c>
      <c r="H976" s="72">
        <v>0.28360000000000002</v>
      </c>
      <c r="I976" s="73">
        <f t="shared" si="46"/>
        <v>7</v>
      </c>
      <c r="J976" s="73">
        <f t="shared" si="47"/>
        <v>2</v>
      </c>
      <c r="K976" s="22"/>
    </row>
    <row r="977" spans="1:11" x14ac:dyDescent="0.35">
      <c r="A977" s="71">
        <v>2190</v>
      </c>
      <c r="B977" s="71">
        <f t="shared" si="45"/>
        <v>4103860</v>
      </c>
      <c r="C977" s="71" t="s">
        <v>87</v>
      </c>
      <c r="D977" s="71">
        <v>995</v>
      </c>
      <c r="E977" s="71" t="s">
        <v>2651</v>
      </c>
      <c r="F977" s="71">
        <v>885</v>
      </c>
      <c r="G977" s="71">
        <v>236</v>
      </c>
      <c r="H977" s="72">
        <v>0.26669999999999999</v>
      </c>
      <c r="I977" s="73">
        <f t="shared" si="46"/>
        <v>7</v>
      </c>
      <c r="J977" s="73">
        <f t="shared" si="47"/>
        <v>2</v>
      </c>
      <c r="K977" s="22"/>
    </row>
    <row r="978" spans="1:11" x14ac:dyDescent="0.35">
      <c r="A978" s="71">
        <v>2190</v>
      </c>
      <c r="B978" s="71">
        <f t="shared" si="45"/>
        <v>4103860</v>
      </c>
      <c r="C978" s="71" t="s">
        <v>87</v>
      </c>
      <c r="D978" s="71">
        <v>5298</v>
      </c>
      <c r="E978" s="71" t="s">
        <v>538</v>
      </c>
      <c r="F978" s="71">
        <v>211</v>
      </c>
      <c r="G978" s="71">
        <v>6</v>
      </c>
      <c r="H978" s="72">
        <v>2.8400000000000002E-2</v>
      </c>
      <c r="I978" s="73">
        <f t="shared" si="46"/>
        <v>7</v>
      </c>
      <c r="J978" s="73">
        <f t="shared" si="47"/>
        <v>2</v>
      </c>
      <c r="K978" s="22"/>
    </row>
    <row r="979" spans="1:11" x14ac:dyDescent="0.35">
      <c r="A979" s="71">
        <v>2191</v>
      </c>
      <c r="B979" s="71">
        <f t="shared" si="45"/>
        <v>4102840</v>
      </c>
      <c r="C979" s="71" t="s">
        <v>84</v>
      </c>
      <c r="D979" s="71">
        <v>998</v>
      </c>
      <c r="E979" s="71" t="s">
        <v>2652</v>
      </c>
      <c r="F979" s="71">
        <v>419</v>
      </c>
      <c r="G979" s="71">
        <v>370</v>
      </c>
      <c r="H979" s="72">
        <v>0.8831</v>
      </c>
      <c r="I979" s="73">
        <f t="shared" si="46"/>
        <v>5</v>
      </c>
      <c r="J979" s="73">
        <f t="shared" si="47"/>
        <v>2</v>
      </c>
      <c r="K979" s="22" t="s">
        <v>1889</v>
      </c>
    </row>
    <row r="980" spans="1:11" x14ac:dyDescent="0.35">
      <c r="A980" s="71">
        <v>2191</v>
      </c>
      <c r="B980" s="71">
        <f t="shared" si="45"/>
        <v>4102840</v>
      </c>
      <c r="C980" s="71" t="s">
        <v>84</v>
      </c>
      <c r="D980" s="71">
        <v>3464</v>
      </c>
      <c r="E980" s="71" t="s">
        <v>2653</v>
      </c>
      <c r="F980" s="71">
        <v>547</v>
      </c>
      <c r="G980" s="71">
        <v>381</v>
      </c>
      <c r="H980" s="72">
        <v>0.69650000000000001</v>
      </c>
      <c r="I980" s="73">
        <f t="shared" si="46"/>
        <v>5</v>
      </c>
      <c r="J980" s="73">
        <f t="shared" si="47"/>
        <v>2</v>
      </c>
      <c r="K980" s="22" t="s">
        <v>1889</v>
      </c>
    </row>
    <row r="981" spans="1:11" x14ac:dyDescent="0.35">
      <c r="A981" s="71">
        <v>2191</v>
      </c>
      <c r="B981" s="71">
        <f t="shared" si="45"/>
        <v>4102840</v>
      </c>
      <c r="C981" s="71" t="s">
        <v>84</v>
      </c>
      <c r="D981" s="71">
        <v>1001</v>
      </c>
      <c r="E981" s="71" t="s">
        <v>2654</v>
      </c>
      <c r="F981" s="71">
        <v>757</v>
      </c>
      <c r="G981" s="71">
        <v>510</v>
      </c>
      <c r="H981" s="72">
        <v>0.67369999999999997</v>
      </c>
      <c r="I981" s="73">
        <f t="shared" si="46"/>
        <v>5</v>
      </c>
      <c r="J981" s="73">
        <f t="shared" si="47"/>
        <v>2</v>
      </c>
      <c r="K981" s="22"/>
    </row>
    <row r="982" spans="1:11" x14ac:dyDescent="0.35">
      <c r="A982" s="71">
        <v>2191</v>
      </c>
      <c r="B982" s="71">
        <f t="shared" si="45"/>
        <v>4102840</v>
      </c>
      <c r="C982" s="71" t="s">
        <v>84</v>
      </c>
      <c r="D982" s="71">
        <v>999</v>
      </c>
      <c r="E982" s="71" t="s">
        <v>2655</v>
      </c>
      <c r="F982" s="71">
        <v>545</v>
      </c>
      <c r="G982" s="71">
        <v>341</v>
      </c>
      <c r="H982" s="72">
        <v>0.62570000000000003</v>
      </c>
      <c r="I982" s="73">
        <f t="shared" si="46"/>
        <v>5</v>
      </c>
      <c r="J982" s="73">
        <f t="shared" si="47"/>
        <v>2</v>
      </c>
      <c r="K982" s="22"/>
    </row>
    <row r="983" spans="1:11" x14ac:dyDescent="0.35">
      <c r="A983" s="71">
        <v>2191</v>
      </c>
      <c r="B983" s="71">
        <f t="shared" si="45"/>
        <v>4102840</v>
      </c>
      <c r="C983" s="71" t="s">
        <v>84</v>
      </c>
      <c r="D983" s="71">
        <v>1002</v>
      </c>
      <c r="E983" s="71" t="s">
        <v>2656</v>
      </c>
      <c r="F983" s="74">
        <v>1063</v>
      </c>
      <c r="G983" s="71">
        <v>548</v>
      </c>
      <c r="H983" s="72">
        <v>0.51549999999999996</v>
      </c>
      <c r="I983" s="73">
        <f t="shared" si="46"/>
        <v>5</v>
      </c>
      <c r="J983" s="73">
        <f t="shared" si="47"/>
        <v>2</v>
      </c>
      <c r="K983" s="22"/>
    </row>
    <row r="984" spans="1:11" x14ac:dyDescent="0.35">
      <c r="A984" s="71">
        <v>2192</v>
      </c>
      <c r="B984" s="71">
        <f t="shared" si="45"/>
        <v>4109530</v>
      </c>
      <c r="C984" s="71" t="s">
        <v>194</v>
      </c>
      <c r="D984" s="71">
        <v>3378</v>
      </c>
      <c r="E984" s="71" t="s">
        <v>1151</v>
      </c>
      <c r="F984" s="71">
        <v>306</v>
      </c>
      <c r="G984" s="71">
        <v>100</v>
      </c>
      <c r="H984" s="72">
        <v>0.32679999999999998</v>
      </c>
      <c r="I984" s="73">
        <f t="shared" si="46"/>
        <v>1</v>
      </c>
      <c r="J984" s="73">
        <f t="shared" si="47"/>
        <v>1</v>
      </c>
      <c r="K984" s="22" t="s">
        <v>1889</v>
      </c>
    </row>
    <row r="985" spans="1:11" x14ac:dyDescent="0.35">
      <c r="A985" s="71">
        <v>2193</v>
      </c>
      <c r="B985" s="71">
        <f t="shared" si="45"/>
        <v>4100003</v>
      </c>
      <c r="C985" s="71" t="s">
        <v>226</v>
      </c>
      <c r="D985" s="71">
        <v>1005</v>
      </c>
      <c r="E985" s="71" t="s">
        <v>2657</v>
      </c>
      <c r="F985" s="71">
        <v>111</v>
      </c>
      <c r="G985" s="71">
        <v>65</v>
      </c>
      <c r="H985" s="72">
        <v>0.58560000000000001</v>
      </c>
      <c r="I985" s="73">
        <f t="shared" si="46"/>
        <v>2</v>
      </c>
      <c r="J985" s="73">
        <f t="shared" si="47"/>
        <v>1</v>
      </c>
      <c r="K985" s="22" t="s">
        <v>1889</v>
      </c>
    </row>
    <row r="986" spans="1:11" x14ac:dyDescent="0.35">
      <c r="A986" s="71">
        <v>2193</v>
      </c>
      <c r="B986" s="71">
        <f t="shared" si="45"/>
        <v>4100003</v>
      </c>
      <c r="C986" s="71" t="s">
        <v>226</v>
      </c>
      <c r="D986" s="71">
        <v>1006</v>
      </c>
      <c r="E986" s="71" t="s">
        <v>2658</v>
      </c>
      <c r="F986" s="71">
        <v>62</v>
      </c>
      <c r="G986" s="71">
        <v>21</v>
      </c>
      <c r="H986" s="72">
        <v>0.3387</v>
      </c>
      <c r="I986" s="73">
        <f t="shared" si="46"/>
        <v>2</v>
      </c>
      <c r="J986" s="73">
        <f t="shared" si="47"/>
        <v>1</v>
      </c>
      <c r="K986" s="22"/>
    </row>
    <row r="987" spans="1:11" x14ac:dyDescent="0.35">
      <c r="A987" s="71">
        <v>2195</v>
      </c>
      <c r="B987" s="71">
        <f t="shared" si="45"/>
        <v>4111250</v>
      </c>
      <c r="C987" s="71" t="s">
        <v>211</v>
      </c>
      <c r="D987" s="71">
        <v>1010</v>
      </c>
      <c r="E987" s="71" t="s">
        <v>1406</v>
      </c>
      <c r="F987" s="71">
        <v>238</v>
      </c>
      <c r="G987" s="71">
        <v>84</v>
      </c>
      <c r="H987" s="72">
        <v>0.35289999999999999</v>
      </c>
      <c r="I987" s="73">
        <f t="shared" si="46"/>
        <v>1</v>
      </c>
      <c r="J987" s="73">
        <f t="shared" si="47"/>
        <v>1</v>
      </c>
      <c r="K987" s="22" t="s">
        <v>1889</v>
      </c>
    </row>
    <row r="988" spans="1:11" x14ac:dyDescent="0.35">
      <c r="A988" s="71">
        <v>2197</v>
      </c>
      <c r="B988" s="71">
        <f t="shared" si="45"/>
        <v>4112320</v>
      </c>
      <c r="C988" s="71" t="s">
        <v>112</v>
      </c>
      <c r="D988" s="71">
        <v>1013</v>
      </c>
      <c r="E988" s="71" t="s">
        <v>2380</v>
      </c>
      <c r="F988" s="71">
        <v>332</v>
      </c>
      <c r="G988" s="71">
        <v>190</v>
      </c>
      <c r="H988" s="72">
        <v>0.57230000000000003</v>
      </c>
      <c r="I988" s="73">
        <f t="shared" si="46"/>
        <v>5</v>
      </c>
      <c r="J988" s="73">
        <f t="shared" si="47"/>
        <v>2</v>
      </c>
      <c r="K988" s="22" t="s">
        <v>1889</v>
      </c>
    </row>
    <row r="989" spans="1:11" x14ac:dyDescent="0.35">
      <c r="A989" s="71">
        <v>2197</v>
      </c>
      <c r="B989" s="71">
        <f t="shared" si="45"/>
        <v>4112320</v>
      </c>
      <c r="C989" s="71" t="s">
        <v>112</v>
      </c>
      <c r="D989" s="71">
        <v>1014</v>
      </c>
      <c r="E989" s="71" t="s">
        <v>2659</v>
      </c>
      <c r="F989" s="71">
        <v>320</v>
      </c>
      <c r="G989" s="71">
        <v>176</v>
      </c>
      <c r="H989" s="72">
        <v>0.55000000000000004</v>
      </c>
      <c r="I989" s="73">
        <f t="shared" si="46"/>
        <v>5</v>
      </c>
      <c r="J989" s="73">
        <f t="shared" si="47"/>
        <v>2</v>
      </c>
      <c r="K989" s="22" t="s">
        <v>1889</v>
      </c>
    </row>
    <row r="990" spans="1:11" x14ac:dyDescent="0.35">
      <c r="A990" s="71">
        <v>2197</v>
      </c>
      <c r="B990" s="71">
        <f t="shared" si="45"/>
        <v>4112320</v>
      </c>
      <c r="C990" s="71" t="s">
        <v>112</v>
      </c>
      <c r="D990" s="71">
        <v>1012</v>
      </c>
      <c r="E990" s="71" t="s">
        <v>2660</v>
      </c>
      <c r="F990" s="71">
        <v>532</v>
      </c>
      <c r="G990" s="71">
        <v>282</v>
      </c>
      <c r="H990" s="72">
        <v>0.53010000000000002</v>
      </c>
      <c r="I990" s="73">
        <f t="shared" si="46"/>
        <v>5</v>
      </c>
      <c r="J990" s="73">
        <f t="shared" si="47"/>
        <v>2</v>
      </c>
      <c r="K990" s="22"/>
    </row>
    <row r="991" spans="1:11" x14ac:dyDescent="0.35">
      <c r="A991" s="71">
        <v>2197</v>
      </c>
      <c r="B991" s="71">
        <f t="shared" si="45"/>
        <v>4112320</v>
      </c>
      <c r="C991" s="71" t="s">
        <v>112</v>
      </c>
      <c r="D991" s="71">
        <v>1016</v>
      </c>
      <c r="E991" s="71" t="s">
        <v>2661</v>
      </c>
      <c r="F991" s="71">
        <v>364</v>
      </c>
      <c r="G991" s="71">
        <v>182</v>
      </c>
      <c r="H991" s="72">
        <v>0.5</v>
      </c>
      <c r="I991" s="73">
        <f t="shared" si="46"/>
        <v>5</v>
      </c>
      <c r="J991" s="73">
        <f t="shared" si="47"/>
        <v>2</v>
      </c>
      <c r="K991" s="22"/>
    </row>
    <row r="992" spans="1:11" x14ac:dyDescent="0.35">
      <c r="A992" s="71">
        <v>2197</v>
      </c>
      <c r="B992" s="71">
        <f t="shared" si="45"/>
        <v>4112320</v>
      </c>
      <c r="C992" s="71" t="s">
        <v>112</v>
      </c>
      <c r="D992" s="71">
        <v>1017</v>
      </c>
      <c r="E992" s="71" t="s">
        <v>2662</v>
      </c>
      <c r="F992" s="71">
        <v>668</v>
      </c>
      <c r="G992" s="71">
        <v>300</v>
      </c>
      <c r="H992" s="72">
        <v>0.4491</v>
      </c>
      <c r="I992" s="73">
        <f t="shared" si="46"/>
        <v>5</v>
      </c>
      <c r="J992" s="73">
        <f t="shared" si="47"/>
        <v>2</v>
      </c>
      <c r="K992" s="22"/>
    </row>
    <row r="993" spans="1:11" x14ac:dyDescent="0.35">
      <c r="A993" s="71">
        <v>2198</v>
      </c>
      <c r="B993" s="71">
        <f t="shared" si="45"/>
        <v>4108650</v>
      </c>
      <c r="C993" s="71" t="s">
        <v>161</v>
      </c>
      <c r="D993" s="71">
        <v>1020</v>
      </c>
      <c r="E993" s="71" t="s">
        <v>2663</v>
      </c>
      <c r="F993" s="71">
        <v>117</v>
      </c>
      <c r="G993" s="71">
        <v>43</v>
      </c>
      <c r="H993" s="72">
        <v>0.36749999999999999</v>
      </c>
      <c r="I993" s="73">
        <f t="shared" si="46"/>
        <v>4</v>
      </c>
      <c r="J993" s="73">
        <f t="shared" si="47"/>
        <v>1</v>
      </c>
      <c r="K993" s="22" t="s">
        <v>1889</v>
      </c>
    </row>
    <row r="994" spans="1:11" x14ac:dyDescent="0.35">
      <c r="A994" s="71">
        <v>2198</v>
      </c>
      <c r="B994" s="71">
        <f t="shared" si="45"/>
        <v>4108650</v>
      </c>
      <c r="C994" s="71" t="s">
        <v>161</v>
      </c>
      <c r="D994" s="71">
        <v>4481</v>
      </c>
      <c r="E994" s="71" t="s">
        <v>2664</v>
      </c>
      <c r="F994" s="71">
        <v>191</v>
      </c>
      <c r="G994" s="71">
        <v>66</v>
      </c>
      <c r="H994" s="72">
        <v>0.34549999999999997</v>
      </c>
      <c r="I994" s="73">
        <f t="shared" si="46"/>
        <v>4</v>
      </c>
      <c r="J994" s="73">
        <f t="shared" si="47"/>
        <v>1</v>
      </c>
      <c r="K994" s="22"/>
    </row>
    <row r="995" spans="1:11" x14ac:dyDescent="0.35">
      <c r="A995" s="71">
        <v>2198</v>
      </c>
      <c r="B995" s="71">
        <f t="shared" si="45"/>
        <v>4108650</v>
      </c>
      <c r="C995" s="71" t="s">
        <v>161</v>
      </c>
      <c r="D995" s="71">
        <v>1021</v>
      </c>
      <c r="E995" s="71" t="s">
        <v>2665</v>
      </c>
      <c r="F995" s="71">
        <v>138</v>
      </c>
      <c r="G995" s="71">
        <v>43</v>
      </c>
      <c r="H995" s="72">
        <v>0.31159999999999999</v>
      </c>
      <c r="I995" s="73">
        <f t="shared" si="46"/>
        <v>4</v>
      </c>
      <c r="J995" s="73">
        <f t="shared" si="47"/>
        <v>1</v>
      </c>
      <c r="K995" s="22"/>
    </row>
    <row r="996" spans="1:11" x14ac:dyDescent="0.35">
      <c r="A996" s="71">
        <v>2198</v>
      </c>
      <c r="B996" s="71">
        <f t="shared" si="45"/>
        <v>4108650</v>
      </c>
      <c r="C996" s="71" t="s">
        <v>161</v>
      </c>
      <c r="D996" s="71">
        <v>1022</v>
      </c>
      <c r="E996" s="71" t="s">
        <v>2666</v>
      </c>
      <c r="F996" s="71">
        <v>264</v>
      </c>
      <c r="G996" s="71">
        <v>77</v>
      </c>
      <c r="H996" s="72">
        <v>0.29170000000000001</v>
      </c>
      <c r="I996" s="73">
        <f t="shared" si="46"/>
        <v>4</v>
      </c>
      <c r="J996" s="73">
        <f t="shared" si="47"/>
        <v>1</v>
      </c>
      <c r="K996" s="22"/>
    </row>
    <row r="997" spans="1:11" x14ac:dyDescent="0.35">
      <c r="A997" s="71">
        <v>2199</v>
      </c>
      <c r="B997" s="71">
        <f t="shared" si="45"/>
        <v>4108700</v>
      </c>
      <c r="C997" s="71" t="s">
        <v>183</v>
      </c>
      <c r="D997" s="71">
        <v>1019</v>
      </c>
      <c r="E997" s="71" t="s">
        <v>2667</v>
      </c>
      <c r="F997" s="71">
        <v>212</v>
      </c>
      <c r="G997" s="71">
        <v>152</v>
      </c>
      <c r="H997" s="72">
        <v>0.71699999999999997</v>
      </c>
      <c r="I997" s="73">
        <f t="shared" si="46"/>
        <v>2</v>
      </c>
      <c r="J997" s="73">
        <f t="shared" si="47"/>
        <v>1</v>
      </c>
      <c r="K997" s="22" t="s">
        <v>1889</v>
      </c>
    </row>
    <row r="998" spans="1:11" x14ac:dyDescent="0.35">
      <c r="A998" s="71">
        <v>2199</v>
      </c>
      <c r="B998" s="71">
        <f t="shared" si="45"/>
        <v>4108700</v>
      </c>
      <c r="C998" s="71" t="s">
        <v>183</v>
      </c>
      <c r="D998" s="71">
        <v>1023</v>
      </c>
      <c r="E998" s="71" t="s">
        <v>2668</v>
      </c>
      <c r="F998" s="71">
        <v>233</v>
      </c>
      <c r="G998" s="71">
        <v>98</v>
      </c>
      <c r="H998" s="72">
        <v>0.42059999999999997</v>
      </c>
      <c r="I998" s="73">
        <f t="shared" si="46"/>
        <v>2</v>
      </c>
      <c r="J998" s="73">
        <f t="shared" si="47"/>
        <v>1</v>
      </c>
      <c r="K998" s="22"/>
    </row>
    <row r="999" spans="1:11" x14ac:dyDescent="0.35">
      <c r="A999" s="71">
        <v>2201</v>
      </c>
      <c r="B999" s="71">
        <f t="shared" si="45"/>
        <v>4106270</v>
      </c>
      <c r="C999" s="71" t="s">
        <v>229</v>
      </c>
      <c r="D999" s="71">
        <v>3364</v>
      </c>
      <c r="E999" s="71" t="s">
        <v>748</v>
      </c>
      <c r="F999" s="71">
        <v>163</v>
      </c>
      <c r="G999" s="71">
        <v>34</v>
      </c>
      <c r="H999" s="72">
        <v>0.20860000000000001</v>
      </c>
      <c r="I999" s="73">
        <f t="shared" si="46"/>
        <v>1</v>
      </c>
      <c r="J999" s="73">
        <f t="shared" si="47"/>
        <v>1</v>
      </c>
      <c r="K999" s="22" t="s">
        <v>1889</v>
      </c>
    </row>
    <row r="1000" spans="1:11" x14ac:dyDescent="0.35">
      <c r="A1000" s="71">
        <v>2202</v>
      </c>
      <c r="B1000" s="71">
        <f t="shared" si="45"/>
        <v>4109660</v>
      </c>
      <c r="C1000" s="71" t="s">
        <v>197</v>
      </c>
      <c r="D1000" s="71">
        <v>1027</v>
      </c>
      <c r="E1000" s="71" t="s">
        <v>2669</v>
      </c>
      <c r="F1000" s="71">
        <v>104</v>
      </c>
      <c r="G1000" s="71">
        <v>104</v>
      </c>
      <c r="H1000" s="72">
        <v>1</v>
      </c>
      <c r="I1000" s="73">
        <f t="shared" si="46"/>
        <v>2</v>
      </c>
      <c r="J1000" s="73">
        <f t="shared" si="47"/>
        <v>1</v>
      </c>
      <c r="K1000" s="22" t="s">
        <v>1889</v>
      </c>
    </row>
    <row r="1001" spans="1:11" x14ac:dyDescent="0.35">
      <c r="A1001" s="71">
        <v>2202</v>
      </c>
      <c r="B1001" s="71">
        <f t="shared" si="45"/>
        <v>4109660</v>
      </c>
      <c r="C1001" s="71" t="s">
        <v>197</v>
      </c>
      <c r="D1001" s="71">
        <v>1028</v>
      </c>
      <c r="E1001" s="71" t="s">
        <v>2670</v>
      </c>
      <c r="F1001" s="71">
        <v>180</v>
      </c>
      <c r="G1001" s="71">
        <v>88</v>
      </c>
      <c r="H1001" s="72">
        <v>0.4889</v>
      </c>
      <c r="I1001" s="73">
        <f t="shared" si="46"/>
        <v>2</v>
      </c>
      <c r="J1001" s="73">
        <f t="shared" si="47"/>
        <v>1</v>
      </c>
      <c r="K1001" s="22"/>
    </row>
    <row r="1002" spans="1:11" x14ac:dyDescent="0.35">
      <c r="A1002" s="71">
        <v>2203</v>
      </c>
      <c r="B1002" s="71">
        <f t="shared" si="45"/>
        <v>4104530</v>
      </c>
      <c r="C1002" s="71" t="s">
        <v>195</v>
      </c>
      <c r="D1002" s="71">
        <v>3433</v>
      </c>
      <c r="E1002" s="71" t="s">
        <v>595</v>
      </c>
      <c r="F1002" s="71">
        <v>289</v>
      </c>
      <c r="G1002" s="71">
        <v>127</v>
      </c>
      <c r="H1002" s="72">
        <v>0.43940000000000001</v>
      </c>
      <c r="I1002" s="73">
        <f t="shared" si="46"/>
        <v>1</v>
      </c>
      <c r="J1002" s="73">
        <f t="shared" si="47"/>
        <v>1</v>
      </c>
      <c r="K1002" s="22" t="s">
        <v>1889</v>
      </c>
    </row>
    <row r="1003" spans="1:11" x14ac:dyDescent="0.35">
      <c r="A1003" s="71">
        <v>2204</v>
      </c>
      <c r="B1003" s="71">
        <f t="shared" si="45"/>
        <v>4112600</v>
      </c>
      <c r="C1003" s="71" t="s">
        <v>124</v>
      </c>
      <c r="D1003" s="71">
        <v>1032</v>
      </c>
      <c r="E1003" s="71" t="s">
        <v>2671</v>
      </c>
      <c r="F1003" s="71">
        <v>651</v>
      </c>
      <c r="G1003" s="71">
        <v>651</v>
      </c>
      <c r="H1003" s="72">
        <v>1</v>
      </c>
      <c r="I1003" s="73">
        <f t="shared" si="46"/>
        <v>3</v>
      </c>
      <c r="J1003" s="73">
        <f t="shared" si="47"/>
        <v>1</v>
      </c>
      <c r="K1003" s="22" t="s">
        <v>1889</v>
      </c>
    </row>
    <row r="1004" spans="1:11" x14ac:dyDescent="0.35">
      <c r="A1004" s="71">
        <v>2204</v>
      </c>
      <c r="B1004" s="71">
        <f t="shared" si="45"/>
        <v>4112600</v>
      </c>
      <c r="C1004" s="71" t="s">
        <v>124</v>
      </c>
      <c r="D1004" s="71">
        <v>1031</v>
      </c>
      <c r="E1004" s="71" t="s">
        <v>2672</v>
      </c>
      <c r="F1004" s="71">
        <v>360</v>
      </c>
      <c r="G1004" s="71">
        <v>360</v>
      </c>
      <c r="H1004" s="72">
        <v>1</v>
      </c>
      <c r="I1004" s="73">
        <f t="shared" si="46"/>
        <v>3</v>
      </c>
      <c r="J1004" s="73">
        <f t="shared" si="47"/>
        <v>1</v>
      </c>
      <c r="K1004" s="22"/>
    </row>
    <row r="1005" spans="1:11" x14ac:dyDescent="0.35">
      <c r="A1005" s="71">
        <v>2204</v>
      </c>
      <c r="B1005" s="71">
        <f t="shared" si="45"/>
        <v>4112600</v>
      </c>
      <c r="C1005" s="71" t="s">
        <v>124</v>
      </c>
      <c r="D1005" s="71">
        <v>1033</v>
      </c>
      <c r="E1005" s="71" t="s">
        <v>2673</v>
      </c>
      <c r="F1005" s="71">
        <v>431</v>
      </c>
      <c r="G1005" s="71">
        <v>431</v>
      </c>
      <c r="H1005" s="72">
        <v>1</v>
      </c>
      <c r="I1005" s="73">
        <f t="shared" si="46"/>
        <v>3</v>
      </c>
      <c r="J1005" s="73">
        <f t="shared" si="47"/>
        <v>1</v>
      </c>
      <c r="K1005" s="22"/>
    </row>
    <row r="1006" spans="1:11" ht="29" x14ac:dyDescent="0.35">
      <c r="A1006" s="71">
        <v>2205</v>
      </c>
      <c r="B1006" s="71">
        <f t="shared" si="45"/>
        <v>4108160</v>
      </c>
      <c r="C1006" s="71" t="s">
        <v>120</v>
      </c>
      <c r="D1006" s="71">
        <v>5434</v>
      </c>
      <c r="E1006" s="71" t="s">
        <v>2674</v>
      </c>
      <c r="F1006" s="71">
        <v>547</v>
      </c>
      <c r="G1006" s="71">
        <v>472</v>
      </c>
      <c r="H1006" s="72">
        <v>0.8629</v>
      </c>
      <c r="I1006" s="73">
        <f t="shared" si="46"/>
        <v>4</v>
      </c>
      <c r="J1006" s="73">
        <f t="shared" si="47"/>
        <v>1</v>
      </c>
      <c r="K1006" s="22" t="s">
        <v>1889</v>
      </c>
    </row>
    <row r="1007" spans="1:11" ht="29" x14ac:dyDescent="0.35">
      <c r="A1007" s="71">
        <v>2205</v>
      </c>
      <c r="B1007" s="71">
        <f t="shared" si="45"/>
        <v>4108160</v>
      </c>
      <c r="C1007" s="71" t="s">
        <v>120</v>
      </c>
      <c r="D1007" s="71">
        <v>5296</v>
      </c>
      <c r="E1007" s="71" t="s">
        <v>956</v>
      </c>
      <c r="F1007" s="71">
        <v>265</v>
      </c>
      <c r="G1007" s="71">
        <v>211</v>
      </c>
      <c r="H1007" s="72">
        <v>0.79620000000000002</v>
      </c>
      <c r="I1007" s="73">
        <f t="shared" si="46"/>
        <v>4</v>
      </c>
      <c r="J1007" s="73">
        <f t="shared" si="47"/>
        <v>1</v>
      </c>
      <c r="K1007" s="22"/>
    </row>
    <row r="1008" spans="1:11" ht="29" x14ac:dyDescent="0.35">
      <c r="A1008" s="71">
        <v>2205</v>
      </c>
      <c r="B1008" s="71">
        <f t="shared" si="45"/>
        <v>4108160</v>
      </c>
      <c r="C1008" s="71" t="s">
        <v>120</v>
      </c>
      <c r="D1008" s="71">
        <v>1057</v>
      </c>
      <c r="E1008" s="71" t="s">
        <v>2675</v>
      </c>
      <c r="F1008" s="71">
        <v>407</v>
      </c>
      <c r="G1008" s="71">
        <v>291</v>
      </c>
      <c r="H1008" s="72">
        <v>0.71499999999999997</v>
      </c>
      <c r="I1008" s="73">
        <f t="shared" si="46"/>
        <v>4</v>
      </c>
      <c r="J1008" s="73">
        <f t="shared" si="47"/>
        <v>1</v>
      </c>
      <c r="K1008" s="22"/>
    </row>
    <row r="1009" spans="1:11" ht="29" x14ac:dyDescent="0.35">
      <c r="A1009" s="71">
        <v>2205</v>
      </c>
      <c r="B1009" s="71">
        <f t="shared" si="45"/>
        <v>4108160</v>
      </c>
      <c r="C1009" s="71" t="s">
        <v>120</v>
      </c>
      <c r="D1009" s="71">
        <v>1064</v>
      </c>
      <c r="E1009" s="71" t="s">
        <v>2676</v>
      </c>
      <c r="F1009" s="71">
        <v>524</v>
      </c>
      <c r="G1009" s="71">
        <v>320</v>
      </c>
      <c r="H1009" s="72">
        <v>0.61070000000000002</v>
      </c>
      <c r="I1009" s="73">
        <f t="shared" si="46"/>
        <v>4</v>
      </c>
      <c r="J1009" s="73">
        <f t="shared" si="47"/>
        <v>1</v>
      </c>
      <c r="K1009" s="22"/>
    </row>
    <row r="1010" spans="1:11" x14ac:dyDescent="0.35">
      <c r="A1010" s="71">
        <v>2206</v>
      </c>
      <c r="B1010" s="71">
        <f t="shared" si="45"/>
        <v>4106300</v>
      </c>
      <c r="C1010" s="71" t="s">
        <v>61</v>
      </c>
      <c r="D1010" s="71">
        <v>1038</v>
      </c>
      <c r="E1010" s="71" t="s">
        <v>2677</v>
      </c>
      <c r="F1010" s="71">
        <v>508</v>
      </c>
      <c r="G1010" s="71">
        <v>362</v>
      </c>
      <c r="H1010" s="72">
        <v>0.71260000000000001</v>
      </c>
      <c r="I1010" s="73">
        <f t="shared" si="46"/>
        <v>8</v>
      </c>
      <c r="J1010" s="73">
        <f t="shared" si="47"/>
        <v>2</v>
      </c>
      <c r="K1010" s="22" t="s">
        <v>1889</v>
      </c>
    </row>
    <row r="1011" spans="1:11" x14ac:dyDescent="0.35">
      <c r="A1011" s="71">
        <v>2206</v>
      </c>
      <c r="B1011" s="71">
        <f t="shared" si="45"/>
        <v>4106300</v>
      </c>
      <c r="C1011" s="71" t="s">
        <v>61</v>
      </c>
      <c r="D1011" s="71">
        <v>1037</v>
      </c>
      <c r="E1011" s="71" t="s">
        <v>2678</v>
      </c>
      <c r="F1011" s="71">
        <v>578</v>
      </c>
      <c r="G1011" s="71">
        <v>404</v>
      </c>
      <c r="H1011" s="72">
        <v>0.69899999999999995</v>
      </c>
      <c r="I1011" s="73">
        <f t="shared" si="46"/>
        <v>8</v>
      </c>
      <c r="J1011" s="73">
        <f t="shared" si="47"/>
        <v>2</v>
      </c>
      <c r="K1011" s="22" t="s">
        <v>1889</v>
      </c>
    </row>
    <row r="1012" spans="1:11" x14ac:dyDescent="0.35">
      <c r="A1012" s="71">
        <v>2206</v>
      </c>
      <c r="B1012" s="71">
        <f t="shared" si="45"/>
        <v>4106300</v>
      </c>
      <c r="C1012" s="71" t="s">
        <v>61</v>
      </c>
      <c r="D1012" s="71">
        <v>1039</v>
      </c>
      <c r="E1012" s="71" t="s">
        <v>2679</v>
      </c>
      <c r="F1012" s="71">
        <v>771</v>
      </c>
      <c r="G1012" s="71">
        <v>519</v>
      </c>
      <c r="H1012" s="72">
        <v>0.67320000000000002</v>
      </c>
      <c r="I1012" s="73">
        <f t="shared" si="46"/>
        <v>8</v>
      </c>
      <c r="J1012" s="73">
        <f t="shared" si="47"/>
        <v>2</v>
      </c>
      <c r="K1012" s="22"/>
    </row>
    <row r="1013" spans="1:11" x14ac:dyDescent="0.35">
      <c r="A1013" s="71">
        <v>2206</v>
      </c>
      <c r="B1013" s="71">
        <f t="shared" si="45"/>
        <v>4106300</v>
      </c>
      <c r="C1013" s="71" t="s">
        <v>61</v>
      </c>
      <c r="D1013" s="71">
        <v>1333</v>
      </c>
      <c r="E1013" s="71" t="s">
        <v>2680</v>
      </c>
      <c r="F1013" s="71">
        <v>565</v>
      </c>
      <c r="G1013" s="71">
        <v>356</v>
      </c>
      <c r="H1013" s="72">
        <v>0.63009999999999999</v>
      </c>
      <c r="I1013" s="73">
        <f t="shared" si="46"/>
        <v>8</v>
      </c>
      <c r="J1013" s="73">
        <f t="shared" si="47"/>
        <v>2</v>
      </c>
      <c r="K1013" s="22"/>
    </row>
    <row r="1014" spans="1:11" x14ac:dyDescent="0.35">
      <c r="A1014" s="71">
        <v>2206</v>
      </c>
      <c r="B1014" s="71">
        <f t="shared" si="45"/>
        <v>4106300</v>
      </c>
      <c r="C1014" s="71" t="s">
        <v>61</v>
      </c>
      <c r="D1014" s="71">
        <v>1036</v>
      </c>
      <c r="E1014" s="71" t="s">
        <v>2681</v>
      </c>
      <c r="F1014" s="71">
        <v>421</v>
      </c>
      <c r="G1014" s="71">
        <v>258</v>
      </c>
      <c r="H1014" s="72">
        <v>0.61280000000000001</v>
      </c>
      <c r="I1014" s="73">
        <f t="shared" si="46"/>
        <v>8</v>
      </c>
      <c r="J1014" s="73">
        <f t="shared" si="47"/>
        <v>2</v>
      </c>
      <c r="K1014" s="22"/>
    </row>
    <row r="1015" spans="1:11" x14ac:dyDescent="0.35">
      <c r="A1015" s="71">
        <v>2206</v>
      </c>
      <c r="B1015" s="71">
        <f t="shared" si="45"/>
        <v>4106300</v>
      </c>
      <c r="C1015" s="71" t="s">
        <v>61</v>
      </c>
      <c r="D1015" s="71">
        <v>1040</v>
      </c>
      <c r="E1015" s="71" t="s">
        <v>2682</v>
      </c>
      <c r="F1015" s="74">
        <v>1704</v>
      </c>
      <c r="G1015" s="71">
        <v>956</v>
      </c>
      <c r="H1015" s="72">
        <v>0.56100000000000005</v>
      </c>
      <c r="I1015" s="73">
        <f t="shared" si="46"/>
        <v>8</v>
      </c>
      <c r="J1015" s="73">
        <f t="shared" si="47"/>
        <v>2</v>
      </c>
      <c r="K1015" s="22"/>
    </row>
    <row r="1016" spans="1:11" x14ac:dyDescent="0.35">
      <c r="A1016" s="71">
        <v>2206</v>
      </c>
      <c r="B1016" s="71">
        <f t="shared" si="45"/>
        <v>4106300</v>
      </c>
      <c r="C1016" s="71" t="s">
        <v>61</v>
      </c>
      <c r="D1016" s="71">
        <v>3426</v>
      </c>
      <c r="E1016" s="71" t="s">
        <v>2683</v>
      </c>
      <c r="F1016" s="71">
        <v>532</v>
      </c>
      <c r="G1016" s="71">
        <v>292</v>
      </c>
      <c r="H1016" s="72">
        <v>0.54890000000000005</v>
      </c>
      <c r="I1016" s="73">
        <f t="shared" si="46"/>
        <v>8</v>
      </c>
      <c r="J1016" s="73">
        <f t="shared" si="47"/>
        <v>2</v>
      </c>
      <c r="K1016" s="22"/>
    </row>
    <row r="1017" spans="1:11" x14ac:dyDescent="0.35">
      <c r="A1017" s="71">
        <v>2206</v>
      </c>
      <c r="B1017" s="71">
        <f t="shared" si="45"/>
        <v>4106300</v>
      </c>
      <c r="C1017" s="71" t="s">
        <v>61</v>
      </c>
      <c r="D1017" s="71">
        <v>1034</v>
      </c>
      <c r="E1017" s="71" t="s">
        <v>2684</v>
      </c>
      <c r="F1017" s="71">
        <v>430</v>
      </c>
      <c r="G1017" s="71">
        <v>220</v>
      </c>
      <c r="H1017" s="72">
        <v>0.51160000000000005</v>
      </c>
      <c r="I1017" s="73">
        <f t="shared" si="46"/>
        <v>8</v>
      </c>
      <c r="J1017" s="73">
        <f t="shared" si="47"/>
        <v>2</v>
      </c>
      <c r="K1017" s="22"/>
    </row>
    <row r="1018" spans="1:11" ht="29" x14ac:dyDescent="0.35">
      <c r="A1018" s="71">
        <v>2207</v>
      </c>
      <c r="B1018" s="71">
        <f t="shared" si="45"/>
        <v>4109510</v>
      </c>
      <c r="C1018" s="71" t="s">
        <v>90</v>
      </c>
      <c r="D1018" s="71">
        <v>4116</v>
      </c>
      <c r="E1018" s="71" t="s">
        <v>1143</v>
      </c>
      <c r="F1018" s="71">
        <v>49</v>
      </c>
      <c r="G1018" s="71">
        <v>36</v>
      </c>
      <c r="H1018" s="72">
        <v>0.73470000000000002</v>
      </c>
      <c r="I1018" s="73">
        <f t="shared" si="46"/>
        <v>8</v>
      </c>
      <c r="J1018" s="73">
        <f t="shared" si="47"/>
        <v>2</v>
      </c>
      <c r="K1018" s="22" t="s">
        <v>1889</v>
      </c>
    </row>
    <row r="1019" spans="1:11" x14ac:dyDescent="0.35">
      <c r="A1019" s="71">
        <v>2207</v>
      </c>
      <c r="B1019" s="71">
        <f t="shared" si="45"/>
        <v>4109510</v>
      </c>
      <c r="C1019" s="71" t="s">
        <v>90</v>
      </c>
      <c r="D1019" s="71">
        <v>1048</v>
      </c>
      <c r="E1019" s="71" t="s">
        <v>2685</v>
      </c>
      <c r="F1019" s="71">
        <v>441</v>
      </c>
      <c r="G1019" s="71">
        <v>277</v>
      </c>
      <c r="H1019" s="72">
        <v>0.62809999999999999</v>
      </c>
      <c r="I1019" s="73">
        <f t="shared" si="46"/>
        <v>8</v>
      </c>
      <c r="J1019" s="73">
        <f t="shared" si="47"/>
        <v>2</v>
      </c>
      <c r="K1019" s="22" t="s">
        <v>1889</v>
      </c>
    </row>
    <row r="1020" spans="1:11" x14ac:dyDescent="0.35">
      <c r="A1020" s="71">
        <v>2207</v>
      </c>
      <c r="B1020" s="71">
        <f t="shared" si="45"/>
        <v>4109510</v>
      </c>
      <c r="C1020" s="71" t="s">
        <v>90</v>
      </c>
      <c r="D1020" s="71">
        <v>1049</v>
      </c>
      <c r="E1020" s="71" t="s">
        <v>2196</v>
      </c>
      <c r="F1020" s="71">
        <v>447</v>
      </c>
      <c r="G1020" s="71">
        <v>277</v>
      </c>
      <c r="H1020" s="72">
        <v>0.61970000000000003</v>
      </c>
      <c r="I1020" s="73">
        <f t="shared" si="46"/>
        <v>8</v>
      </c>
      <c r="J1020" s="73">
        <f t="shared" si="47"/>
        <v>2</v>
      </c>
      <c r="K1020" s="22"/>
    </row>
    <row r="1021" spans="1:11" x14ac:dyDescent="0.35">
      <c r="A1021" s="71">
        <v>2207</v>
      </c>
      <c r="B1021" s="71">
        <f t="shared" si="45"/>
        <v>4109510</v>
      </c>
      <c r="C1021" s="71" t="s">
        <v>90</v>
      </c>
      <c r="D1021" s="71">
        <v>5287</v>
      </c>
      <c r="E1021" s="71" t="s">
        <v>2686</v>
      </c>
      <c r="F1021" s="71">
        <v>281</v>
      </c>
      <c r="G1021" s="71">
        <v>163</v>
      </c>
      <c r="H1021" s="72">
        <v>0.58009999999999995</v>
      </c>
      <c r="I1021" s="73">
        <f t="shared" si="46"/>
        <v>8</v>
      </c>
      <c r="J1021" s="73">
        <f t="shared" si="47"/>
        <v>2</v>
      </c>
      <c r="K1021" s="22"/>
    </row>
    <row r="1022" spans="1:11" x14ac:dyDescent="0.35">
      <c r="A1022" s="71">
        <v>2207</v>
      </c>
      <c r="B1022" s="71">
        <f t="shared" si="45"/>
        <v>4109510</v>
      </c>
      <c r="C1022" s="71" t="s">
        <v>90</v>
      </c>
      <c r="D1022" s="71">
        <v>1051</v>
      </c>
      <c r="E1022" s="71" t="s">
        <v>2687</v>
      </c>
      <c r="F1022" s="71">
        <v>743</v>
      </c>
      <c r="G1022" s="71">
        <v>361</v>
      </c>
      <c r="H1022" s="72">
        <v>0.4859</v>
      </c>
      <c r="I1022" s="73">
        <f t="shared" si="46"/>
        <v>8</v>
      </c>
      <c r="J1022" s="73">
        <f t="shared" si="47"/>
        <v>2</v>
      </c>
      <c r="K1022" s="22"/>
    </row>
    <row r="1023" spans="1:11" x14ac:dyDescent="0.35">
      <c r="A1023" s="71">
        <v>2207</v>
      </c>
      <c r="B1023" s="71">
        <f t="shared" si="45"/>
        <v>4109510</v>
      </c>
      <c r="C1023" s="71" t="s">
        <v>90</v>
      </c>
      <c r="D1023" s="71">
        <v>4202</v>
      </c>
      <c r="E1023" s="71" t="s">
        <v>1146</v>
      </c>
      <c r="F1023" s="71">
        <v>93</v>
      </c>
      <c r="G1023" s="71">
        <v>36</v>
      </c>
      <c r="H1023" s="72">
        <v>0.3871</v>
      </c>
      <c r="I1023" s="73">
        <f t="shared" si="46"/>
        <v>8</v>
      </c>
      <c r="J1023" s="73">
        <f t="shared" si="47"/>
        <v>2</v>
      </c>
      <c r="K1023" s="22"/>
    </row>
    <row r="1024" spans="1:11" x14ac:dyDescent="0.35">
      <c r="A1024" s="71">
        <v>2207</v>
      </c>
      <c r="B1024" s="71">
        <f t="shared" si="45"/>
        <v>4109510</v>
      </c>
      <c r="C1024" s="71" t="s">
        <v>90</v>
      </c>
      <c r="D1024" s="71">
        <v>1052</v>
      </c>
      <c r="E1024" s="71" t="s">
        <v>2688</v>
      </c>
      <c r="F1024" s="71">
        <v>813</v>
      </c>
      <c r="G1024" s="71">
        <v>280</v>
      </c>
      <c r="H1024" s="72">
        <v>0.34439999999999998</v>
      </c>
      <c r="I1024" s="73">
        <f t="shared" si="46"/>
        <v>8</v>
      </c>
      <c r="J1024" s="73">
        <f t="shared" si="47"/>
        <v>2</v>
      </c>
      <c r="K1024" s="22"/>
    </row>
    <row r="1025" spans="1:11" x14ac:dyDescent="0.35">
      <c r="A1025" s="71">
        <v>2207</v>
      </c>
      <c r="B1025" s="71">
        <f t="shared" si="45"/>
        <v>4109510</v>
      </c>
      <c r="C1025" s="71" t="s">
        <v>90</v>
      </c>
      <c r="D1025" s="71">
        <v>1047</v>
      </c>
      <c r="E1025" s="71" t="s">
        <v>2689</v>
      </c>
      <c r="F1025" s="71">
        <v>257</v>
      </c>
      <c r="G1025" s="71">
        <v>87</v>
      </c>
      <c r="H1025" s="72">
        <v>0.33850000000000002</v>
      </c>
      <c r="I1025" s="73">
        <f t="shared" si="46"/>
        <v>8</v>
      </c>
      <c r="J1025" s="73">
        <f t="shared" si="47"/>
        <v>2</v>
      </c>
      <c r="K1025" s="22"/>
    </row>
    <row r="1026" spans="1:11" x14ac:dyDescent="0.35">
      <c r="A1026" s="71">
        <v>2208</v>
      </c>
      <c r="B1026" s="71">
        <f t="shared" si="45"/>
        <v>4101660</v>
      </c>
      <c r="C1026" s="71" t="s">
        <v>171</v>
      </c>
      <c r="D1026" s="71">
        <v>1053</v>
      </c>
      <c r="E1026" s="71" t="s">
        <v>2690</v>
      </c>
      <c r="F1026" s="71">
        <v>132</v>
      </c>
      <c r="G1026" s="71">
        <v>72</v>
      </c>
      <c r="H1026" s="72">
        <v>0.54549999999999998</v>
      </c>
      <c r="I1026" s="73">
        <f t="shared" si="46"/>
        <v>3</v>
      </c>
      <c r="J1026" s="73">
        <f t="shared" si="47"/>
        <v>1</v>
      </c>
      <c r="K1026" s="22" t="s">
        <v>1889</v>
      </c>
    </row>
    <row r="1027" spans="1:11" x14ac:dyDescent="0.35">
      <c r="A1027" s="71">
        <v>2208</v>
      </c>
      <c r="B1027" s="71">
        <f t="shared" si="45"/>
        <v>4101660</v>
      </c>
      <c r="C1027" s="71" t="s">
        <v>171</v>
      </c>
      <c r="D1027" s="71">
        <v>1055</v>
      </c>
      <c r="E1027" s="71" t="s">
        <v>2691</v>
      </c>
      <c r="F1027" s="71">
        <v>250</v>
      </c>
      <c r="G1027" s="71">
        <v>88</v>
      </c>
      <c r="H1027" s="72">
        <v>0.35199999999999998</v>
      </c>
      <c r="I1027" s="73">
        <f t="shared" si="46"/>
        <v>3</v>
      </c>
      <c r="J1027" s="73">
        <f t="shared" si="47"/>
        <v>1</v>
      </c>
      <c r="K1027" s="22"/>
    </row>
    <row r="1028" spans="1:11" x14ac:dyDescent="0.35">
      <c r="A1028" s="71">
        <v>2208</v>
      </c>
      <c r="B1028" s="71">
        <f t="shared" si="45"/>
        <v>4101660</v>
      </c>
      <c r="C1028" s="71" t="s">
        <v>171</v>
      </c>
      <c r="D1028" s="71">
        <v>1056</v>
      </c>
      <c r="E1028" s="71" t="s">
        <v>2692</v>
      </c>
      <c r="F1028" s="71">
        <v>190</v>
      </c>
      <c r="G1028" s="71">
        <v>63</v>
      </c>
      <c r="H1028" s="72">
        <v>0.33160000000000001</v>
      </c>
      <c r="I1028" s="73">
        <f t="shared" si="46"/>
        <v>3</v>
      </c>
      <c r="J1028" s="73">
        <f t="shared" si="47"/>
        <v>1</v>
      </c>
      <c r="K1028" s="22"/>
    </row>
    <row r="1029" spans="1:11" x14ac:dyDescent="0.35">
      <c r="A1029" s="71">
        <v>2209</v>
      </c>
      <c r="B1029" s="71">
        <f t="shared" si="45"/>
        <v>4111790</v>
      </c>
      <c r="C1029" s="71" t="s">
        <v>179</v>
      </c>
      <c r="D1029" s="71">
        <v>1061</v>
      </c>
      <c r="E1029" s="71" t="s">
        <v>2693</v>
      </c>
      <c r="F1029" s="71">
        <v>295</v>
      </c>
      <c r="G1029" s="71">
        <v>170</v>
      </c>
      <c r="H1029" s="72">
        <v>0.57630000000000003</v>
      </c>
      <c r="I1029" s="73">
        <f t="shared" si="46"/>
        <v>2</v>
      </c>
      <c r="J1029" s="73">
        <f t="shared" si="47"/>
        <v>1</v>
      </c>
      <c r="K1029" s="22" t="s">
        <v>1889</v>
      </c>
    </row>
    <row r="1030" spans="1:11" x14ac:dyDescent="0.35">
      <c r="A1030" s="71">
        <v>2209</v>
      </c>
      <c r="B1030" s="71">
        <f t="shared" si="45"/>
        <v>4111790</v>
      </c>
      <c r="C1030" s="71" t="s">
        <v>179</v>
      </c>
      <c r="D1030" s="71">
        <v>1060</v>
      </c>
      <c r="E1030" s="71" t="s">
        <v>2694</v>
      </c>
      <c r="F1030" s="71">
        <v>207</v>
      </c>
      <c r="G1030" s="71">
        <v>117</v>
      </c>
      <c r="H1030" s="72">
        <v>0.56520000000000004</v>
      </c>
      <c r="I1030" s="73">
        <f t="shared" si="46"/>
        <v>2</v>
      </c>
      <c r="J1030" s="73">
        <f t="shared" si="47"/>
        <v>1</v>
      </c>
      <c r="K1030" s="22"/>
    </row>
    <row r="1031" spans="1:11" x14ac:dyDescent="0.35">
      <c r="A1031" s="71">
        <v>2212</v>
      </c>
      <c r="B1031" s="71">
        <f t="shared" si="45"/>
        <v>4107200</v>
      </c>
      <c r="C1031" s="71" t="s">
        <v>114</v>
      </c>
      <c r="D1031" s="71">
        <v>1068</v>
      </c>
      <c r="E1031" s="71" t="s">
        <v>2695</v>
      </c>
      <c r="F1031" s="71">
        <v>289</v>
      </c>
      <c r="G1031" s="71">
        <v>160</v>
      </c>
      <c r="H1031" s="72">
        <v>0.55359999999999998</v>
      </c>
      <c r="I1031" s="73">
        <f t="shared" si="46"/>
        <v>5</v>
      </c>
      <c r="J1031" s="73">
        <f t="shared" si="47"/>
        <v>2</v>
      </c>
      <c r="K1031" s="22" t="s">
        <v>1889</v>
      </c>
    </row>
    <row r="1032" spans="1:11" x14ac:dyDescent="0.35">
      <c r="A1032" s="71">
        <v>2212</v>
      </c>
      <c r="B1032" s="71">
        <f t="shared" ref="B1032:B1095" si="48">IF(ISNA(VLOOKUP($A1032,POVRT,7,FALSE)),0,VLOOKUP($A1032,POVRT,7,FALSE))</f>
        <v>4107200</v>
      </c>
      <c r="C1032" s="71" t="s">
        <v>114</v>
      </c>
      <c r="D1032" s="71">
        <v>1069</v>
      </c>
      <c r="E1032" s="71" t="s">
        <v>2696</v>
      </c>
      <c r="F1032" s="71">
        <v>312</v>
      </c>
      <c r="G1032" s="71">
        <v>125</v>
      </c>
      <c r="H1032" s="72">
        <v>0.40060000000000001</v>
      </c>
      <c r="I1032" s="73">
        <f t="shared" ref="I1032:I1095" si="49">IF(ISNA(VLOOKUP($A1032,Quar,3,FALSE)),0,VLOOKUP($A1032,Quar,3,FALSE))</f>
        <v>5</v>
      </c>
      <c r="J1032" s="73">
        <f t="shared" ref="J1032:J1095" si="50">IF(ISNA(VLOOKUP($A1032,Quar,6,FALSE)),0,VLOOKUP($A1032,Quar,6,FALSE))</f>
        <v>2</v>
      </c>
      <c r="K1032" s="22" t="s">
        <v>1889</v>
      </c>
    </row>
    <row r="1033" spans="1:11" x14ac:dyDescent="0.35">
      <c r="A1033" s="71">
        <v>2212</v>
      </c>
      <c r="B1033" s="71">
        <f t="shared" si="48"/>
        <v>4107200</v>
      </c>
      <c r="C1033" s="71" t="s">
        <v>114</v>
      </c>
      <c r="D1033" s="71">
        <v>1066</v>
      </c>
      <c r="E1033" s="71" t="s">
        <v>2373</v>
      </c>
      <c r="F1033" s="71">
        <v>473</v>
      </c>
      <c r="G1033" s="71">
        <v>177</v>
      </c>
      <c r="H1033" s="72">
        <v>0.37419999999999998</v>
      </c>
      <c r="I1033" s="73">
        <f t="shared" si="49"/>
        <v>5</v>
      </c>
      <c r="J1033" s="73">
        <f t="shared" si="50"/>
        <v>2</v>
      </c>
      <c r="K1033" s="22"/>
    </row>
    <row r="1034" spans="1:11" x14ac:dyDescent="0.35">
      <c r="A1034" s="71">
        <v>2212</v>
      </c>
      <c r="B1034" s="71">
        <f t="shared" si="48"/>
        <v>4107200</v>
      </c>
      <c r="C1034" s="71" t="s">
        <v>114</v>
      </c>
      <c r="D1034" s="71">
        <v>1072</v>
      </c>
      <c r="E1034" s="71" t="s">
        <v>2697</v>
      </c>
      <c r="F1034" s="71">
        <v>527</v>
      </c>
      <c r="G1034" s="71">
        <v>176</v>
      </c>
      <c r="H1034" s="72">
        <v>0.33400000000000002</v>
      </c>
      <c r="I1034" s="73">
        <f t="shared" si="49"/>
        <v>5</v>
      </c>
      <c r="J1034" s="73">
        <f t="shared" si="50"/>
        <v>2</v>
      </c>
      <c r="K1034" s="22"/>
    </row>
    <row r="1035" spans="1:11" x14ac:dyDescent="0.35">
      <c r="A1035" s="71">
        <v>2212</v>
      </c>
      <c r="B1035" s="71">
        <f t="shared" si="48"/>
        <v>4107200</v>
      </c>
      <c r="C1035" s="71" t="s">
        <v>114</v>
      </c>
      <c r="D1035" s="71">
        <v>1073</v>
      </c>
      <c r="E1035" s="71" t="s">
        <v>2698</v>
      </c>
      <c r="F1035" s="71">
        <v>648</v>
      </c>
      <c r="G1035" s="71">
        <v>161</v>
      </c>
      <c r="H1035" s="72">
        <v>0.2485</v>
      </c>
      <c r="I1035" s="73">
        <f t="shared" si="49"/>
        <v>5</v>
      </c>
      <c r="J1035" s="73">
        <f t="shared" si="50"/>
        <v>2</v>
      </c>
      <c r="K1035" s="22"/>
    </row>
    <row r="1036" spans="1:11" x14ac:dyDescent="0.35">
      <c r="A1036" s="71">
        <v>2213</v>
      </c>
      <c r="B1036" s="71">
        <f t="shared" si="48"/>
        <v>4112690</v>
      </c>
      <c r="C1036" s="71" t="s">
        <v>192</v>
      </c>
      <c r="D1036" s="71">
        <v>1074</v>
      </c>
      <c r="E1036" s="71" t="s">
        <v>2267</v>
      </c>
      <c r="F1036" s="71">
        <v>200</v>
      </c>
      <c r="G1036" s="71">
        <v>111</v>
      </c>
      <c r="H1036" s="72">
        <v>0.55500000000000005</v>
      </c>
      <c r="I1036" s="73">
        <f t="shared" si="49"/>
        <v>2</v>
      </c>
      <c r="J1036" s="73">
        <f t="shared" si="50"/>
        <v>1</v>
      </c>
      <c r="K1036" s="22" t="s">
        <v>1889</v>
      </c>
    </row>
    <row r="1037" spans="1:11" x14ac:dyDescent="0.35">
      <c r="A1037" s="71">
        <v>2213</v>
      </c>
      <c r="B1037" s="71">
        <f t="shared" si="48"/>
        <v>4112690</v>
      </c>
      <c r="C1037" s="71" t="s">
        <v>192</v>
      </c>
      <c r="D1037" s="71">
        <v>1075</v>
      </c>
      <c r="E1037" s="71" t="s">
        <v>2699</v>
      </c>
      <c r="F1037" s="71">
        <v>184</v>
      </c>
      <c r="G1037" s="71">
        <v>70</v>
      </c>
      <c r="H1037" s="72">
        <v>0.38040000000000002</v>
      </c>
      <c r="I1037" s="73">
        <f t="shared" si="49"/>
        <v>2</v>
      </c>
      <c r="J1037" s="73">
        <f t="shared" si="50"/>
        <v>1</v>
      </c>
      <c r="K1037" s="22"/>
    </row>
    <row r="1038" spans="1:11" x14ac:dyDescent="0.35">
      <c r="A1038" s="71">
        <v>2214</v>
      </c>
      <c r="B1038" s="71">
        <f t="shared" si="48"/>
        <v>4108940</v>
      </c>
      <c r="C1038" s="71" t="s">
        <v>206</v>
      </c>
      <c r="D1038" s="71">
        <v>3365</v>
      </c>
      <c r="E1038" s="71" t="s">
        <v>1053</v>
      </c>
      <c r="F1038" s="71">
        <v>274</v>
      </c>
      <c r="G1038" s="71">
        <v>158</v>
      </c>
      <c r="H1038" s="72">
        <v>0.5766</v>
      </c>
      <c r="I1038" s="73">
        <f t="shared" si="49"/>
        <v>1</v>
      </c>
      <c r="J1038" s="73">
        <f t="shared" si="50"/>
        <v>1</v>
      </c>
      <c r="K1038" s="22" t="s">
        <v>1889</v>
      </c>
    </row>
    <row r="1039" spans="1:11" x14ac:dyDescent="0.35">
      <c r="A1039" s="71">
        <v>2215</v>
      </c>
      <c r="B1039" s="71">
        <f t="shared" si="48"/>
        <v>4106630</v>
      </c>
      <c r="C1039" s="71" t="s">
        <v>199</v>
      </c>
      <c r="D1039" s="71">
        <v>1079</v>
      </c>
      <c r="E1039" s="71" t="s">
        <v>803</v>
      </c>
      <c r="F1039" s="71">
        <v>280</v>
      </c>
      <c r="G1039" s="71">
        <v>102</v>
      </c>
      <c r="H1039" s="72">
        <v>0.36430000000000001</v>
      </c>
      <c r="I1039" s="73">
        <f t="shared" si="49"/>
        <v>1</v>
      </c>
      <c r="J1039" s="73">
        <f t="shared" si="50"/>
        <v>1</v>
      </c>
      <c r="K1039" s="22" t="s">
        <v>1889</v>
      </c>
    </row>
    <row r="1040" spans="1:11" x14ac:dyDescent="0.35">
      <c r="A1040" s="71">
        <v>2216</v>
      </c>
      <c r="B1040" s="71">
        <f t="shared" si="48"/>
        <v>4103540</v>
      </c>
      <c r="C1040" s="71" t="s">
        <v>203</v>
      </c>
      <c r="D1040" s="71">
        <v>3434</v>
      </c>
      <c r="E1040" s="71" t="s">
        <v>519</v>
      </c>
      <c r="F1040" s="71">
        <v>287</v>
      </c>
      <c r="G1040" s="71">
        <v>112</v>
      </c>
      <c r="H1040" s="72">
        <v>0.39019999999999999</v>
      </c>
      <c r="I1040" s="73">
        <f t="shared" si="49"/>
        <v>1</v>
      </c>
      <c r="J1040" s="73">
        <f t="shared" si="50"/>
        <v>1</v>
      </c>
      <c r="K1040" s="22" t="s">
        <v>1889</v>
      </c>
    </row>
    <row r="1041" spans="1:11" x14ac:dyDescent="0.35">
      <c r="A1041" s="71">
        <v>2217</v>
      </c>
      <c r="B1041" s="71">
        <f t="shared" si="48"/>
        <v>4104590</v>
      </c>
      <c r="C1041" s="71" t="s">
        <v>186</v>
      </c>
      <c r="D1041" s="71">
        <v>1083</v>
      </c>
      <c r="E1041" s="71" t="s">
        <v>2700</v>
      </c>
      <c r="F1041" s="71">
        <v>194</v>
      </c>
      <c r="G1041" s="71">
        <v>139</v>
      </c>
      <c r="H1041" s="72">
        <v>0.71650000000000003</v>
      </c>
      <c r="I1041" s="73">
        <f t="shared" si="49"/>
        <v>2</v>
      </c>
      <c r="J1041" s="73">
        <f t="shared" si="50"/>
        <v>1</v>
      </c>
      <c r="K1041" s="22" t="s">
        <v>1889</v>
      </c>
    </row>
    <row r="1042" spans="1:11" x14ac:dyDescent="0.35">
      <c r="A1042" s="71">
        <v>2217</v>
      </c>
      <c r="B1042" s="71">
        <f t="shared" si="48"/>
        <v>4104590</v>
      </c>
      <c r="C1042" s="71" t="s">
        <v>186</v>
      </c>
      <c r="D1042" s="71">
        <v>1082</v>
      </c>
      <c r="E1042" s="71" t="s">
        <v>2701</v>
      </c>
      <c r="F1042" s="71">
        <v>241</v>
      </c>
      <c r="G1042" s="71">
        <v>151</v>
      </c>
      <c r="H1042" s="72">
        <v>0.62660000000000005</v>
      </c>
      <c r="I1042" s="73">
        <f t="shared" si="49"/>
        <v>2</v>
      </c>
      <c r="J1042" s="73">
        <f t="shared" si="50"/>
        <v>1</v>
      </c>
      <c r="K1042" s="22"/>
    </row>
    <row r="1043" spans="1:11" x14ac:dyDescent="0.35">
      <c r="A1043" s="71">
        <v>2219</v>
      </c>
      <c r="B1043" s="71">
        <f t="shared" si="48"/>
        <v>4106870</v>
      </c>
      <c r="C1043" s="71" t="s">
        <v>200</v>
      </c>
      <c r="D1043" s="71">
        <v>1084</v>
      </c>
      <c r="E1043" s="71" t="s">
        <v>2702</v>
      </c>
      <c r="F1043" s="71">
        <v>7</v>
      </c>
      <c r="G1043" s="71">
        <v>4</v>
      </c>
      <c r="H1043" s="72">
        <v>0.57140000000000002</v>
      </c>
      <c r="I1043" s="73">
        <f t="shared" si="49"/>
        <v>2</v>
      </c>
      <c r="J1043" s="73">
        <f t="shared" si="50"/>
        <v>1</v>
      </c>
      <c r="K1043" s="22" t="s">
        <v>1889</v>
      </c>
    </row>
    <row r="1044" spans="1:11" x14ac:dyDescent="0.35">
      <c r="A1044" s="71">
        <v>2219</v>
      </c>
      <c r="B1044" s="71">
        <f t="shared" si="48"/>
        <v>4106870</v>
      </c>
      <c r="C1044" s="71" t="s">
        <v>200</v>
      </c>
      <c r="D1044" s="71">
        <v>1087</v>
      </c>
      <c r="E1044" s="71" t="s">
        <v>2703</v>
      </c>
      <c r="F1044" s="71">
        <v>263</v>
      </c>
      <c r="G1044" s="71">
        <v>133</v>
      </c>
      <c r="H1044" s="72">
        <v>0.50570000000000004</v>
      </c>
      <c r="I1044" s="73">
        <f t="shared" si="49"/>
        <v>2</v>
      </c>
      <c r="J1044" s="73">
        <f t="shared" si="50"/>
        <v>1</v>
      </c>
      <c r="K1044" s="22"/>
    </row>
    <row r="1045" spans="1:11" x14ac:dyDescent="0.35">
      <c r="A1045" s="71">
        <v>2220</v>
      </c>
      <c r="B1045" s="71">
        <f t="shared" si="48"/>
        <v>4112990</v>
      </c>
      <c r="C1045" s="71" t="s">
        <v>222</v>
      </c>
      <c r="D1045" s="71">
        <v>1088</v>
      </c>
      <c r="E1045" s="71" t="s">
        <v>2704</v>
      </c>
      <c r="F1045" s="71">
        <v>87</v>
      </c>
      <c r="G1045" s="71">
        <v>55</v>
      </c>
      <c r="H1045" s="72">
        <v>0.63219999999999998</v>
      </c>
      <c r="I1045" s="73">
        <f t="shared" si="49"/>
        <v>2</v>
      </c>
      <c r="J1045" s="73">
        <f t="shared" si="50"/>
        <v>1</v>
      </c>
      <c r="K1045" s="22" t="s">
        <v>1889</v>
      </c>
    </row>
    <row r="1046" spans="1:11" x14ac:dyDescent="0.35">
      <c r="A1046" s="71">
        <v>2220</v>
      </c>
      <c r="B1046" s="71">
        <f t="shared" si="48"/>
        <v>4112990</v>
      </c>
      <c r="C1046" s="71" t="s">
        <v>222</v>
      </c>
      <c r="D1046" s="71">
        <v>1089</v>
      </c>
      <c r="E1046" s="71" t="s">
        <v>2705</v>
      </c>
      <c r="F1046" s="71">
        <v>106</v>
      </c>
      <c r="G1046" s="71">
        <v>54</v>
      </c>
      <c r="H1046" s="72">
        <v>0.50939999999999996</v>
      </c>
      <c r="I1046" s="73">
        <f t="shared" si="49"/>
        <v>2</v>
      </c>
      <c r="J1046" s="73">
        <f t="shared" si="50"/>
        <v>1</v>
      </c>
      <c r="K1046" s="22"/>
    </row>
    <row r="1047" spans="1:11" x14ac:dyDescent="0.35">
      <c r="A1047" s="71">
        <v>2221</v>
      </c>
      <c r="B1047" s="71">
        <f t="shared" si="48"/>
        <v>4105080</v>
      </c>
      <c r="C1047" s="71" t="s">
        <v>188</v>
      </c>
      <c r="D1047" s="71">
        <v>1090</v>
      </c>
      <c r="E1047" s="71" t="s">
        <v>2706</v>
      </c>
      <c r="F1047" s="71">
        <v>207</v>
      </c>
      <c r="G1047" s="71">
        <v>73</v>
      </c>
      <c r="H1047" s="72">
        <v>0.35270000000000001</v>
      </c>
      <c r="I1047" s="73">
        <f t="shared" si="49"/>
        <v>2</v>
      </c>
      <c r="J1047" s="73">
        <f t="shared" si="50"/>
        <v>1</v>
      </c>
      <c r="K1047" s="22" t="s">
        <v>1889</v>
      </c>
    </row>
    <row r="1048" spans="1:11" x14ac:dyDescent="0.35">
      <c r="A1048" s="71">
        <v>2221</v>
      </c>
      <c r="B1048" s="71">
        <f t="shared" si="48"/>
        <v>4105080</v>
      </c>
      <c r="C1048" s="71" t="s">
        <v>188</v>
      </c>
      <c r="D1048" s="71">
        <v>1091</v>
      </c>
      <c r="E1048" s="71" t="s">
        <v>2707</v>
      </c>
      <c r="F1048" s="71">
        <v>205</v>
      </c>
      <c r="G1048" s="71">
        <v>71</v>
      </c>
      <c r="H1048" s="72">
        <v>0.3463</v>
      </c>
      <c r="I1048" s="73">
        <f t="shared" si="49"/>
        <v>2</v>
      </c>
      <c r="J1048" s="73">
        <f t="shared" si="50"/>
        <v>1</v>
      </c>
      <c r="K1048" s="22"/>
    </row>
    <row r="1049" spans="1:11" x14ac:dyDescent="0.35">
      <c r="A1049" s="71">
        <v>2225</v>
      </c>
      <c r="B1049" s="71">
        <f t="shared" si="48"/>
        <v>4100021</v>
      </c>
      <c r="C1049" s="71" t="s">
        <v>207</v>
      </c>
      <c r="D1049" s="71">
        <v>1108</v>
      </c>
      <c r="E1049" s="71" t="s">
        <v>2708</v>
      </c>
      <c r="F1049" s="71">
        <v>115</v>
      </c>
      <c r="G1049" s="71">
        <v>72</v>
      </c>
      <c r="H1049" s="72">
        <v>0.62609999999999999</v>
      </c>
      <c r="I1049" s="73">
        <f t="shared" si="49"/>
        <v>2</v>
      </c>
      <c r="J1049" s="73">
        <f t="shared" si="50"/>
        <v>1</v>
      </c>
      <c r="K1049" s="22" t="s">
        <v>1889</v>
      </c>
    </row>
    <row r="1050" spans="1:11" x14ac:dyDescent="0.35">
      <c r="A1050" s="71">
        <v>2225</v>
      </c>
      <c r="B1050" s="71">
        <f t="shared" si="48"/>
        <v>4100021</v>
      </c>
      <c r="C1050" s="71" t="s">
        <v>207</v>
      </c>
      <c r="D1050" s="71">
        <v>1109</v>
      </c>
      <c r="E1050" s="71" t="s">
        <v>2709</v>
      </c>
      <c r="F1050" s="71">
        <v>120</v>
      </c>
      <c r="G1050" s="71">
        <v>43</v>
      </c>
      <c r="H1050" s="72">
        <v>0.35830000000000001</v>
      </c>
      <c r="I1050" s="73">
        <f t="shared" si="49"/>
        <v>2</v>
      </c>
      <c r="J1050" s="73">
        <f t="shared" si="50"/>
        <v>1</v>
      </c>
      <c r="K1050" s="22"/>
    </row>
    <row r="1051" spans="1:11" x14ac:dyDescent="0.35">
      <c r="A1051" s="71">
        <v>2229</v>
      </c>
      <c r="B1051" s="71">
        <f t="shared" si="48"/>
        <v>4104410</v>
      </c>
      <c r="C1051" s="71" t="s">
        <v>190</v>
      </c>
      <c r="D1051" s="71">
        <v>3402</v>
      </c>
      <c r="E1051" s="71" t="s">
        <v>583</v>
      </c>
      <c r="F1051" s="71">
        <v>344</v>
      </c>
      <c r="G1051" s="71">
        <v>221</v>
      </c>
      <c r="H1051" s="72">
        <v>0.64239999999999997</v>
      </c>
      <c r="I1051" s="73">
        <f t="shared" si="49"/>
        <v>1</v>
      </c>
      <c r="J1051" s="73">
        <f t="shared" si="50"/>
        <v>1</v>
      </c>
      <c r="K1051" s="22" t="s">
        <v>1889</v>
      </c>
    </row>
    <row r="1052" spans="1:11" x14ac:dyDescent="0.35">
      <c r="A1052" s="71">
        <v>2239</v>
      </c>
      <c r="B1052" s="71">
        <f t="shared" si="48"/>
        <v>4100023</v>
      </c>
      <c r="C1052" s="71" t="s">
        <v>28</v>
      </c>
      <c r="D1052" s="71">
        <v>4642</v>
      </c>
      <c r="E1052" s="71" t="s">
        <v>2710</v>
      </c>
      <c r="F1052" s="71">
        <v>485</v>
      </c>
      <c r="G1052" s="71">
        <v>485</v>
      </c>
      <c r="H1052" s="72">
        <v>1</v>
      </c>
      <c r="I1052" s="73">
        <f t="shared" si="49"/>
        <v>35</v>
      </c>
      <c r="J1052" s="73">
        <f t="shared" si="50"/>
        <v>9</v>
      </c>
      <c r="K1052" s="22" t="s">
        <v>1889</v>
      </c>
    </row>
    <row r="1053" spans="1:11" x14ac:dyDescent="0.35">
      <c r="A1053" s="71">
        <v>2239</v>
      </c>
      <c r="B1053" s="71">
        <f t="shared" si="48"/>
        <v>4100023</v>
      </c>
      <c r="C1053" s="71" t="s">
        <v>28</v>
      </c>
      <c r="D1053" s="71">
        <v>1119</v>
      </c>
      <c r="E1053" s="71" t="s">
        <v>2711</v>
      </c>
      <c r="F1053" s="71">
        <v>380</v>
      </c>
      <c r="G1053" s="71">
        <v>363</v>
      </c>
      <c r="H1053" s="72">
        <v>0.95530000000000004</v>
      </c>
      <c r="I1053" s="73">
        <f t="shared" si="49"/>
        <v>35</v>
      </c>
      <c r="J1053" s="73">
        <f t="shared" si="50"/>
        <v>9</v>
      </c>
      <c r="K1053" s="22" t="s">
        <v>1889</v>
      </c>
    </row>
    <row r="1054" spans="1:11" x14ac:dyDescent="0.35">
      <c r="A1054" s="71">
        <v>2239</v>
      </c>
      <c r="B1054" s="71">
        <f t="shared" si="48"/>
        <v>4100023</v>
      </c>
      <c r="C1054" s="71" t="s">
        <v>28</v>
      </c>
      <c r="D1054" s="71">
        <v>1115</v>
      </c>
      <c r="E1054" s="71" t="s">
        <v>2109</v>
      </c>
      <c r="F1054" s="71">
        <v>467</v>
      </c>
      <c r="G1054" s="71">
        <v>373</v>
      </c>
      <c r="H1054" s="72">
        <v>0.79869999999999997</v>
      </c>
      <c r="I1054" s="73">
        <f t="shared" si="49"/>
        <v>35</v>
      </c>
      <c r="J1054" s="73">
        <f t="shared" si="50"/>
        <v>9</v>
      </c>
      <c r="K1054" s="22" t="s">
        <v>1889</v>
      </c>
    </row>
    <row r="1055" spans="1:11" x14ac:dyDescent="0.35">
      <c r="A1055" s="71">
        <v>2239</v>
      </c>
      <c r="B1055" s="71">
        <f t="shared" si="48"/>
        <v>4100023</v>
      </c>
      <c r="C1055" s="71" t="s">
        <v>28</v>
      </c>
      <c r="D1055" s="71">
        <v>1151</v>
      </c>
      <c r="E1055" s="71" t="s">
        <v>2712</v>
      </c>
      <c r="F1055" s="71">
        <v>508</v>
      </c>
      <c r="G1055" s="71">
        <v>376</v>
      </c>
      <c r="H1055" s="72">
        <v>0.74019999999999997</v>
      </c>
      <c r="I1055" s="73">
        <f t="shared" si="49"/>
        <v>35</v>
      </c>
      <c r="J1055" s="73">
        <f t="shared" si="50"/>
        <v>9</v>
      </c>
      <c r="K1055" s="22" t="s">
        <v>1889</v>
      </c>
    </row>
    <row r="1056" spans="1:11" x14ac:dyDescent="0.35">
      <c r="A1056" s="71">
        <v>2239</v>
      </c>
      <c r="B1056" s="71">
        <f t="shared" si="48"/>
        <v>4100023</v>
      </c>
      <c r="C1056" s="71" t="s">
        <v>28</v>
      </c>
      <c r="D1056" s="71">
        <v>1149</v>
      </c>
      <c r="E1056" s="71" t="s">
        <v>2713</v>
      </c>
      <c r="F1056" s="71">
        <v>257</v>
      </c>
      <c r="G1056" s="71">
        <v>174</v>
      </c>
      <c r="H1056" s="72">
        <v>0.67700000000000005</v>
      </c>
      <c r="I1056" s="73">
        <f t="shared" si="49"/>
        <v>35</v>
      </c>
      <c r="J1056" s="73">
        <f t="shared" si="50"/>
        <v>9</v>
      </c>
      <c r="K1056" s="22" t="s">
        <v>1889</v>
      </c>
    </row>
    <row r="1057" spans="1:11" x14ac:dyDescent="0.35">
      <c r="A1057" s="71">
        <v>2239</v>
      </c>
      <c r="B1057" s="71">
        <f t="shared" si="48"/>
        <v>4100023</v>
      </c>
      <c r="C1057" s="71" t="s">
        <v>28</v>
      </c>
      <c r="D1057" s="71">
        <v>1114</v>
      </c>
      <c r="E1057" s="71" t="s">
        <v>2714</v>
      </c>
      <c r="F1057" s="71">
        <v>488</v>
      </c>
      <c r="G1057" s="71">
        <v>315</v>
      </c>
      <c r="H1057" s="72">
        <v>0.64549999999999996</v>
      </c>
      <c r="I1057" s="73">
        <f t="shared" si="49"/>
        <v>35</v>
      </c>
      <c r="J1057" s="73">
        <f t="shared" si="50"/>
        <v>9</v>
      </c>
      <c r="K1057" s="22" t="s">
        <v>1889</v>
      </c>
    </row>
    <row r="1058" spans="1:11" x14ac:dyDescent="0.35">
      <c r="A1058" s="71">
        <v>2239</v>
      </c>
      <c r="B1058" s="71">
        <f t="shared" si="48"/>
        <v>4100023</v>
      </c>
      <c r="C1058" s="71" t="s">
        <v>28</v>
      </c>
      <c r="D1058" s="71">
        <v>1117</v>
      </c>
      <c r="E1058" s="71" t="s">
        <v>2715</v>
      </c>
      <c r="F1058" s="71">
        <v>419</v>
      </c>
      <c r="G1058" s="71">
        <v>270</v>
      </c>
      <c r="H1058" s="72">
        <v>0.64439999999999997</v>
      </c>
      <c r="I1058" s="73">
        <f t="shared" si="49"/>
        <v>35</v>
      </c>
      <c r="J1058" s="73">
        <f t="shared" si="50"/>
        <v>9</v>
      </c>
      <c r="K1058" s="22" t="s">
        <v>1889</v>
      </c>
    </row>
    <row r="1059" spans="1:11" x14ac:dyDescent="0.35">
      <c r="A1059" s="71">
        <v>2239</v>
      </c>
      <c r="B1059" s="71">
        <f t="shared" si="48"/>
        <v>4100023</v>
      </c>
      <c r="C1059" s="71" t="s">
        <v>28</v>
      </c>
      <c r="D1059" s="71">
        <v>1198</v>
      </c>
      <c r="E1059" s="71" t="s">
        <v>2716</v>
      </c>
      <c r="F1059" s="71">
        <v>731</v>
      </c>
      <c r="G1059" s="71">
        <v>454</v>
      </c>
      <c r="H1059" s="72">
        <v>0.62109999999999999</v>
      </c>
      <c r="I1059" s="73">
        <f t="shared" si="49"/>
        <v>35</v>
      </c>
      <c r="J1059" s="73">
        <f t="shared" si="50"/>
        <v>9</v>
      </c>
      <c r="K1059" s="22" t="s">
        <v>1889</v>
      </c>
    </row>
    <row r="1060" spans="1:11" x14ac:dyDescent="0.35">
      <c r="A1060" s="71">
        <v>2239</v>
      </c>
      <c r="B1060" s="71">
        <f t="shared" si="48"/>
        <v>4100023</v>
      </c>
      <c r="C1060" s="71" t="s">
        <v>28</v>
      </c>
      <c r="D1060" s="71">
        <v>4641</v>
      </c>
      <c r="E1060" s="71" t="s">
        <v>2717</v>
      </c>
      <c r="F1060" s="71">
        <v>395</v>
      </c>
      <c r="G1060" s="71">
        <v>227</v>
      </c>
      <c r="H1060" s="72">
        <v>0.57469999999999999</v>
      </c>
      <c r="I1060" s="73">
        <f t="shared" si="49"/>
        <v>35</v>
      </c>
      <c r="J1060" s="73">
        <f t="shared" si="50"/>
        <v>9</v>
      </c>
      <c r="K1060" s="22" t="s">
        <v>1889</v>
      </c>
    </row>
    <row r="1061" spans="1:11" x14ac:dyDescent="0.35">
      <c r="A1061" s="71">
        <v>2239</v>
      </c>
      <c r="B1061" s="71">
        <f t="shared" si="48"/>
        <v>4100023</v>
      </c>
      <c r="C1061" s="71" t="s">
        <v>28</v>
      </c>
      <c r="D1061" s="71">
        <v>1111</v>
      </c>
      <c r="E1061" s="71" t="s">
        <v>2718</v>
      </c>
      <c r="F1061" s="71">
        <v>358</v>
      </c>
      <c r="G1061" s="71">
        <v>194</v>
      </c>
      <c r="H1061" s="72">
        <v>0.54190000000000005</v>
      </c>
      <c r="I1061" s="73">
        <f t="shared" si="49"/>
        <v>35</v>
      </c>
      <c r="J1061" s="73">
        <f t="shared" si="50"/>
        <v>9</v>
      </c>
      <c r="K1061" s="22"/>
    </row>
    <row r="1062" spans="1:11" x14ac:dyDescent="0.35">
      <c r="A1062" s="71">
        <v>2239</v>
      </c>
      <c r="B1062" s="71">
        <f t="shared" si="48"/>
        <v>4100023</v>
      </c>
      <c r="C1062" s="71" t="s">
        <v>28</v>
      </c>
      <c r="D1062" s="71">
        <v>1116</v>
      </c>
      <c r="E1062" s="71" t="s">
        <v>2719</v>
      </c>
      <c r="F1062" s="71">
        <v>439</v>
      </c>
      <c r="G1062" s="71">
        <v>230</v>
      </c>
      <c r="H1062" s="72">
        <v>0.52390000000000003</v>
      </c>
      <c r="I1062" s="73">
        <f t="shared" si="49"/>
        <v>35</v>
      </c>
      <c r="J1062" s="73">
        <f t="shared" si="50"/>
        <v>9</v>
      </c>
      <c r="K1062" s="22"/>
    </row>
    <row r="1063" spans="1:11" x14ac:dyDescent="0.35">
      <c r="A1063" s="71">
        <v>2239</v>
      </c>
      <c r="B1063" s="71">
        <f t="shared" si="48"/>
        <v>4100023</v>
      </c>
      <c r="C1063" s="71" t="s">
        <v>28</v>
      </c>
      <c r="D1063" s="71">
        <v>1112</v>
      </c>
      <c r="E1063" s="71" t="s">
        <v>2720</v>
      </c>
      <c r="F1063" s="71">
        <v>349</v>
      </c>
      <c r="G1063" s="71">
        <v>181</v>
      </c>
      <c r="H1063" s="72">
        <v>0.51859999999999995</v>
      </c>
      <c r="I1063" s="73">
        <f t="shared" si="49"/>
        <v>35</v>
      </c>
      <c r="J1063" s="73">
        <f t="shared" si="50"/>
        <v>9</v>
      </c>
      <c r="K1063" s="22"/>
    </row>
    <row r="1064" spans="1:11" x14ac:dyDescent="0.35">
      <c r="A1064" s="71">
        <v>2239</v>
      </c>
      <c r="B1064" s="71">
        <f t="shared" si="48"/>
        <v>4100023</v>
      </c>
      <c r="C1064" s="71" t="s">
        <v>28</v>
      </c>
      <c r="D1064" s="71">
        <v>1201</v>
      </c>
      <c r="E1064" s="71" t="s">
        <v>2721</v>
      </c>
      <c r="F1064" s="74">
        <v>1231</v>
      </c>
      <c r="G1064" s="71">
        <v>633</v>
      </c>
      <c r="H1064" s="72">
        <v>0.51419999999999999</v>
      </c>
      <c r="I1064" s="73">
        <f t="shared" si="49"/>
        <v>35</v>
      </c>
      <c r="J1064" s="73">
        <f t="shared" si="50"/>
        <v>9</v>
      </c>
      <c r="K1064" s="22"/>
    </row>
    <row r="1065" spans="1:11" x14ac:dyDescent="0.35">
      <c r="A1065" s="71">
        <v>2239</v>
      </c>
      <c r="B1065" s="71">
        <f t="shared" si="48"/>
        <v>4100023</v>
      </c>
      <c r="C1065" s="71" t="s">
        <v>28</v>
      </c>
      <c r="D1065" s="71">
        <v>1147</v>
      </c>
      <c r="E1065" s="71" t="s">
        <v>2722</v>
      </c>
      <c r="F1065" s="71">
        <v>370</v>
      </c>
      <c r="G1065" s="71">
        <v>182</v>
      </c>
      <c r="H1065" s="72">
        <v>0.4919</v>
      </c>
      <c r="I1065" s="73">
        <f t="shared" si="49"/>
        <v>35</v>
      </c>
      <c r="J1065" s="73">
        <f t="shared" si="50"/>
        <v>9</v>
      </c>
      <c r="K1065" s="22"/>
    </row>
    <row r="1066" spans="1:11" x14ac:dyDescent="0.35">
      <c r="A1066" s="71">
        <v>2239</v>
      </c>
      <c r="B1066" s="71">
        <f t="shared" si="48"/>
        <v>4100023</v>
      </c>
      <c r="C1066" s="71" t="s">
        <v>28</v>
      </c>
      <c r="D1066" s="71">
        <v>4703</v>
      </c>
      <c r="E1066" s="71" t="s">
        <v>2723</v>
      </c>
      <c r="F1066" s="71">
        <v>418</v>
      </c>
      <c r="G1066" s="71">
        <v>200</v>
      </c>
      <c r="H1066" s="72">
        <v>0.47849999999999998</v>
      </c>
      <c r="I1066" s="73">
        <f t="shared" si="49"/>
        <v>35</v>
      </c>
      <c r="J1066" s="73">
        <f t="shared" si="50"/>
        <v>9</v>
      </c>
      <c r="K1066" s="22"/>
    </row>
    <row r="1067" spans="1:11" x14ac:dyDescent="0.35">
      <c r="A1067" s="71">
        <v>2239</v>
      </c>
      <c r="B1067" s="71">
        <f t="shared" si="48"/>
        <v>4100023</v>
      </c>
      <c r="C1067" s="71" t="s">
        <v>28</v>
      </c>
      <c r="D1067" s="71">
        <v>1197</v>
      </c>
      <c r="E1067" s="71" t="s">
        <v>2724</v>
      </c>
      <c r="F1067" s="71">
        <v>783</v>
      </c>
      <c r="G1067" s="71">
        <v>362</v>
      </c>
      <c r="H1067" s="72">
        <v>0.46229999999999999</v>
      </c>
      <c r="I1067" s="73">
        <f t="shared" si="49"/>
        <v>35</v>
      </c>
      <c r="J1067" s="73">
        <f t="shared" si="50"/>
        <v>9</v>
      </c>
      <c r="K1067" s="22"/>
    </row>
    <row r="1068" spans="1:11" x14ac:dyDescent="0.35">
      <c r="A1068" s="71">
        <v>2239</v>
      </c>
      <c r="B1068" s="71">
        <f t="shared" si="48"/>
        <v>4100023</v>
      </c>
      <c r="C1068" s="71" t="s">
        <v>28</v>
      </c>
      <c r="D1068" s="71">
        <v>1152</v>
      </c>
      <c r="E1068" s="71" t="s">
        <v>767</v>
      </c>
      <c r="F1068" s="71">
        <v>219</v>
      </c>
      <c r="G1068" s="71">
        <v>94</v>
      </c>
      <c r="H1068" s="72">
        <v>0.42920000000000003</v>
      </c>
      <c r="I1068" s="73">
        <f t="shared" si="49"/>
        <v>35</v>
      </c>
      <c r="J1068" s="73">
        <f t="shared" si="50"/>
        <v>9</v>
      </c>
      <c r="K1068" s="22"/>
    </row>
    <row r="1069" spans="1:11" x14ac:dyDescent="0.35">
      <c r="A1069" s="71">
        <v>2239</v>
      </c>
      <c r="B1069" s="71">
        <f t="shared" si="48"/>
        <v>4100023</v>
      </c>
      <c r="C1069" s="71" t="s">
        <v>28</v>
      </c>
      <c r="D1069" s="71">
        <v>1199</v>
      </c>
      <c r="E1069" s="71" t="s">
        <v>2725</v>
      </c>
      <c r="F1069" s="71">
        <v>700</v>
      </c>
      <c r="G1069" s="71">
        <v>297</v>
      </c>
      <c r="H1069" s="72">
        <v>0.42430000000000001</v>
      </c>
      <c r="I1069" s="73">
        <f t="shared" si="49"/>
        <v>35</v>
      </c>
      <c r="J1069" s="73">
        <f t="shared" si="50"/>
        <v>9</v>
      </c>
      <c r="K1069" s="22"/>
    </row>
    <row r="1070" spans="1:11" x14ac:dyDescent="0.35">
      <c r="A1070" s="71">
        <v>2239</v>
      </c>
      <c r="B1070" s="71">
        <f t="shared" si="48"/>
        <v>4100023</v>
      </c>
      <c r="C1070" s="71" t="s">
        <v>28</v>
      </c>
      <c r="D1070" s="71">
        <v>1302</v>
      </c>
      <c r="E1070" s="71" t="s">
        <v>2726</v>
      </c>
      <c r="F1070" s="71">
        <v>483</v>
      </c>
      <c r="G1070" s="71">
        <v>196</v>
      </c>
      <c r="H1070" s="72">
        <v>0.40579999999999999</v>
      </c>
      <c r="I1070" s="73">
        <f t="shared" si="49"/>
        <v>35</v>
      </c>
      <c r="J1070" s="73">
        <f t="shared" si="50"/>
        <v>9</v>
      </c>
      <c r="K1070" s="22"/>
    </row>
    <row r="1071" spans="1:11" x14ac:dyDescent="0.35">
      <c r="A1071" s="71">
        <v>2239</v>
      </c>
      <c r="B1071" s="71">
        <f t="shared" si="48"/>
        <v>4100023</v>
      </c>
      <c r="C1071" s="71" t="s">
        <v>28</v>
      </c>
      <c r="D1071" s="71">
        <v>1196</v>
      </c>
      <c r="E1071" s="71" t="s">
        <v>2727</v>
      </c>
      <c r="F1071" s="71">
        <v>719</v>
      </c>
      <c r="G1071" s="71">
        <v>282</v>
      </c>
      <c r="H1071" s="72">
        <v>0.39219999999999999</v>
      </c>
      <c r="I1071" s="73">
        <f t="shared" si="49"/>
        <v>35</v>
      </c>
      <c r="J1071" s="73">
        <f t="shared" si="50"/>
        <v>9</v>
      </c>
      <c r="K1071" s="22"/>
    </row>
    <row r="1072" spans="1:11" x14ac:dyDescent="0.35">
      <c r="A1072" s="71">
        <v>2239</v>
      </c>
      <c r="B1072" s="71">
        <f t="shared" si="48"/>
        <v>4100023</v>
      </c>
      <c r="C1072" s="71" t="s">
        <v>28</v>
      </c>
      <c r="D1072" s="71">
        <v>4018</v>
      </c>
      <c r="E1072" s="71" t="s">
        <v>2728</v>
      </c>
      <c r="F1072" s="74">
        <v>1472</v>
      </c>
      <c r="G1072" s="71">
        <v>552</v>
      </c>
      <c r="H1072" s="72">
        <v>0.375</v>
      </c>
      <c r="I1072" s="73">
        <f t="shared" si="49"/>
        <v>35</v>
      </c>
      <c r="J1072" s="73">
        <f t="shared" si="50"/>
        <v>9</v>
      </c>
      <c r="K1072" s="22"/>
    </row>
    <row r="1073" spans="1:11" x14ac:dyDescent="0.35">
      <c r="A1073" s="71">
        <v>2239</v>
      </c>
      <c r="B1073" s="71">
        <f t="shared" si="48"/>
        <v>4100023</v>
      </c>
      <c r="C1073" s="71" t="s">
        <v>28</v>
      </c>
      <c r="D1073" s="71">
        <v>1200</v>
      </c>
      <c r="E1073" s="71" t="s">
        <v>2729</v>
      </c>
      <c r="F1073" s="74">
        <v>1451</v>
      </c>
      <c r="G1073" s="71">
        <v>543</v>
      </c>
      <c r="H1073" s="72">
        <v>0.37419999999999998</v>
      </c>
      <c r="I1073" s="73">
        <f t="shared" si="49"/>
        <v>35</v>
      </c>
      <c r="J1073" s="73">
        <f t="shared" si="50"/>
        <v>9</v>
      </c>
      <c r="K1073" s="22"/>
    </row>
    <row r="1074" spans="1:11" x14ac:dyDescent="0.35">
      <c r="A1074" s="71">
        <v>2239</v>
      </c>
      <c r="B1074" s="71">
        <f t="shared" si="48"/>
        <v>4100023</v>
      </c>
      <c r="C1074" s="71" t="s">
        <v>28</v>
      </c>
      <c r="D1074" s="71">
        <v>1368</v>
      </c>
      <c r="E1074" s="71" t="s">
        <v>2730</v>
      </c>
      <c r="F1074" s="74">
        <v>1552</v>
      </c>
      <c r="G1074" s="71">
        <v>577</v>
      </c>
      <c r="H1074" s="72">
        <v>0.37180000000000002</v>
      </c>
      <c r="I1074" s="73">
        <f t="shared" si="49"/>
        <v>35</v>
      </c>
      <c r="J1074" s="73">
        <f t="shared" si="50"/>
        <v>9</v>
      </c>
      <c r="K1074" s="22"/>
    </row>
    <row r="1075" spans="1:11" x14ac:dyDescent="0.35">
      <c r="A1075" s="71">
        <v>2239</v>
      </c>
      <c r="B1075" s="71">
        <f t="shared" si="48"/>
        <v>4100023</v>
      </c>
      <c r="C1075" s="71" t="s">
        <v>28</v>
      </c>
      <c r="D1075" s="71">
        <v>1148</v>
      </c>
      <c r="E1075" s="71" t="s">
        <v>2731</v>
      </c>
      <c r="F1075" s="71">
        <v>457</v>
      </c>
      <c r="G1075" s="71">
        <v>168</v>
      </c>
      <c r="H1075" s="72">
        <v>0.36759999999999998</v>
      </c>
      <c r="I1075" s="73">
        <f t="shared" si="49"/>
        <v>35</v>
      </c>
      <c r="J1075" s="73">
        <f t="shared" si="50"/>
        <v>9</v>
      </c>
      <c r="K1075" s="22"/>
    </row>
    <row r="1076" spans="1:11" x14ac:dyDescent="0.35">
      <c r="A1076" s="71">
        <v>2239</v>
      </c>
      <c r="B1076" s="71">
        <f t="shared" si="48"/>
        <v>4100023</v>
      </c>
      <c r="C1076" s="71" t="s">
        <v>28</v>
      </c>
      <c r="D1076" s="71">
        <v>1189</v>
      </c>
      <c r="E1076" s="71" t="s">
        <v>2732</v>
      </c>
      <c r="F1076" s="71">
        <v>308</v>
      </c>
      <c r="G1076" s="71">
        <v>108</v>
      </c>
      <c r="H1076" s="72">
        <v>0.35060000000000002</v>
      </c>
      <c r="I1076" s="73">
        <f t="shared" si="49"/>
        <v>35</v>
      </c>
      <c r="J1076" s="73">
        <f t="shared" si="50"/>
        <v>9</v>
      </c>
      <c r="K1076" s="22"/>
    </row>
    <row r="1077" spans="1:11" x14ac:dyDescent="0.35">
      <c r="A1077" s="71">
        <v>2239</v>
      </c>
      <c r="B1077" s="71">
        <f t="shared" si="48"/>
        <v>4100023</v>
      </c>
      <c r="C1077" s="71" t="s">
        <v>28</v>
      </c>
      <c r="D1077" s="71">
        <v>3536</v>
      </c>
      <c r="E1077" s="71" t="s">
        <v>2733</v>
      </c>
      <c r="F1077" s="71">
        <v>544</v>
      </c>
      <c r="G1077" s="71">
        <v>187</v>
      </c>
      <c r="H1077" s="72">
        <v>0.34379999999999999</v>
      </c>
      <c r="I1077" s="73">
        <f t="shared" si="49"/>
        <v>35</v>
      </c>
      <c r="J1077" s="73">
        <f t="shared" si="50"/>
        <v>9</v>
      </c>
      <c r="K1077" s="22"/>
    </row>
    <row r="1078" spans="1:11" x14ac:dyDescent="0.35">
      <c r="A1078" s="71">
        <v>2239</v>
      </c>
      <c r="B1078" s="71">
        <f t="shared" si="48"/>
        <v>4100023</v>
      </c>
      <c r="C1078" s="71" t="s">
        <v>28</v>
      </c>
      <c r="D1078" s="71">
        <v>1150</v>
      </c>
      <c r="E1078" s="71" t="s">
        <v>2734</v>
      </c>
      <c r="F1078" s="71">
        <v>482</v>
      </c>
      <c r="G1078" s="71">
        <v>157</v>
      </c>
      <c r="H1078" s="72">
        <v>0.32569999999999999</v>
      </c>
      <c r="I1078" s="73">
        <f t="shared" si="49"/>
        <v>35</v>
      </c>
      <c r="J1078" s="73">
        <f t="shared" si="50"/>
        <v>9</v>
      </c>
      <c r="K1078" s="22"/>
    </row>
    <row r="1079" spans="1:11" x14ac:dyDescent="0.35">
      <c r="A1079" s="71">
        <v>2239</v>
      </c>
      <c r="B1079" s="71">
        <f t="shared" si="48"/>
        <v>4100023</v>
      </c>
      <c r="C1079" s="71" t="s">
        <v>28</v>
      </c>
      <c r="D1079" s="71">
        <v>4643</v>
      </c>
      <c r="E1079" s="71" t="s">
        <v>2735</v>
      </c>
      <c r="F1079" s="71">
        <v>519</v>
      </c>
      <c r="G1079" s="71">
        <v>161</v>
      </c>
      <c r="H1079" s="72">
        <v>0.31019999999999998</v>
      </c>
      <c r="I1079" s="73">
        <f t="shared" si="49"/>
        <v>35</v>
      </c>
      <c r="J1079" s="73">
        <f t="shared" si="50"/>
        <v>9</v>
      </c>
      <c r="K1079" s="22"/>
    </row>
    <row r="1080" spans="1:11" x14ac:dyDescent="0.35">
      <c r="A1080" s="71">
        <v>2239</v>
      </c>
      <c r="B1080" s="71">
        <f t="shared" si="48"/>
        <v>4100023</v>
      </c>
      <c r="C1080" s="71" t="s">
        <v>28</v>
      </c>
      <c r="D1080" s="71">
        <v>3160</v>
      </c>
      <c r="E1080" s="71" t="s">
        <v>2736</v>
      </c>
      <c r="F1080" s="71">
        <v>595</v>
      </c>
      <c r="G1080" s="71">
        <v>167</v>
      </c>
      <c r="H1080" s="72">
        <v>0.28070000000000001</v>
      </c>
      <c r="I1080" s="73">
        <f t="shared" si="49"/>
        <v>35</v>
      </c>
      <c r="J1080" s="73">
        <f t="shared" si="50"/>
        <v>9</v>
      </c>
      <c r="K1080" s="22"/>
    </row>
    <row r="1081" spans="1:11" x14ac:dyDescent="0.35">
      <c r="A1081" s="71">
        <v>2239</v>
      </c>
      <c r="B1081" s="71">
        <f t="shared" si="48"/>
        <v>4100023</v>
      </c>
      <c r="C1081" s="71" t="s">
        <v>28</v>
      </c>
      <c r="D1081" s="71">
        <v>1190</v>
      </c>
      <c r="E1081" s="71" t="s">
        <v>2737</v>
      </c>
      <c r="F1081" s="71">
        <v>392</v>
      </c>
      <c r="G1081" s="71">
        <v>100</v>
      </c>
      <c r="H1081" s="72">
        <v>0.25509999999999999</v>
      </c>
      <c r="I1081" s="73">
        <f t="shared" si="49"/>
        <v>35</v>
      </c>
      <c r="J1081" s="73">
        <f t="shared" si="50"/>
        <v>9</v>
      </c>
      <c r="K1081" s="22"/>
    </row>
    <row r="1082" spans="1:11" x14ac:dyDescent="0.35">
      <c r="A1082" s="71">
        <v>2239</v>
      </c>
      <c r="B1082" s="71">
        <f t="shared" si="48"/>
        <v>4100023</v>
      </c>
      <c r="C1082" s="71" t="s">
        <v>28</v>
      </c>
      <c r="D1082" s="71">
        <v>1110</v>
      </c>
      <c r="E1082" s="71" t="s">
        <v>2738</v>
      </c>
      <c r="F1082" s="71">
        <v>482</v>
      </c>
      <c r="G1082" s="71">
        <v>120</v>
      </c>
      <c r="H1082" s="72">
        <v>0.249</v>
      </c>
      <c r="I1082" s="73">
        <f t="shared" si="49"/>
        <v>35</v>
      </c>
      <c r="J1082" s="73">
        <f t="shared" si="50"/>
        <v>9</v>
      </c>
      <c r="K1082" s="22"/>
    </row>
    <row r="1083" spans="1:11" x14ac:dyDescent="0.35">
      <c r="A1083" s="71">
        <v>2239</v>
      </c>
      <c r="B1083" s="71">
        <f t="shared" si="48"/>
        <v>4100023</v>
      </c>
      <c r="C1083" s="71" t="s">
        <v>28</v>
      </c>
      <c r="D1083" s="71">
        <v>3159</v>
      </c>
      <c r="E1083" s="71" t="s">
        <v>2739</v>
      </c>
      <c r="F1083" s="71">
        <v>454</v>
      </c>
      <c r="G1083" s="71">
        <v>97</v>
      </c>
      <c r="H1083" s="72">
        <v>0.2137</v>
      </c>
      <c r="I1083" s="73">
        <f t="shared" si="49"/>
        <v>35</v>
      </c>
      <c r="J1083" s="73">
        <f t="shared" si="50"/>
        <v>9</v>
      </c>
      <c r="K1083" s="22"/>
    </row>
    <row r="1084" spans="1:11" x14ac:dyDescent="0.35">
      <c r="A1084" s="71">
        <v>2239</v>
      </c>
      <c r="B1084" s="71">
        <f t="shared" si="48"/>
        <v>4100023</v>
      </c>
      <c r="C1084" s="71" t="s">
        <v>28</v>
      </c>
      <c r="D1084" s="71">
        <v>4973</v>
      </c>
      <c r="E1084" s="71" t="s">
        <v>769</v>
      </c>
      <c r="F1084" s="71">
        <v>180</v>
      </c>
      <c r="G1084" s="71">
        <v>35</v>
      </c>
      <c r="H1084" s="72">
        <v>0.19439999999999999</v>
      </c>
      <c r="I1084" s="73">
        <f t="shared" si="49"/>
        <v>35</v>
      </c>
      <c r="J1084" s="73">
        <f t="shared" si="50"/>
        <v>9</v>
      </c>
      <c r="K1084" s="22"/>
    </row>
    <row r="1085" spans="1:11" x14ac:dyDescent="0.35">
      <c r="A1085" s="71">
        <v>2239</v>
      </c>
      <c r="B1085" s="71">
        <f t="shared" si="48"/>
        <v>4100023</v>
      </c>
      <c r="C1085" s="71" t="s">
        <v>28</v>
      </c>
      <c r="D1085" s="71">
        <v>1285</v>
      </c>
      <c r="E1085" s="71" t="s">
        <v>2192</v>
      </c>
      <c r="F1085" s="71">
        <v>542</v>
      </c>
      <c r="G1085" s="71">
        <v>104</v>
      </c>
      <c r="H1085" s="72">
        <v>0.19189999999999999</v>
      </c>
      <c r="I1085" s="73">
        <f t="shared" si="49"/>
        <v>35</v>
      </c>
      <c r="J1085" s="73">
        <f t="shared" si="50"/>
        <v>9</v>
      </c>
      <c r="K1085" s="22"/>
    </row>
    <row r="1086" spans="1:11" x14ac:dyDescent="0.35">
      <c r="A1086" s="71">
        <v>2239</v>
      </c>
      <c r="B1086" s="71">
        <f t="shared" si="48"/>
        <v>4100023</v>
      </c>
      <c r="C1086" s="71" t="s">
        <v>28</v>
      </c>
      <c r="D1086" s="71">
        <v>4206</v>
      </c>
      <c r="E1086" s="71" t="s">
        <v>762</v>
      </c>
      <c r="F1086" s="71">
        <v>190</v>
      </c>
      <c r="G1086" s="71">
        <v>0</v>
      </c>
      <c r="H1086" s="72">
        <v>0</v>
      </c>
      <c r="I1086" s="73">
        <f t="shared" si="49"/>
        <v>35</v>
      </c>
      <c r="J1086" s="73">
        <f t="shared" si="50"/>
        <v>9</v>
      </c>
      <c r="K1086" s="22"/>
    </row>
    <row r="1087" spans="1:11" x14ac:dyDescent="0.35">
      <c r="A1087" s="71">
        <v>2240</v>
      </c>
      <c r="B1087" s="71">
        <f t="shared" si="48"/>
        <v>4101830</v>
      </c>
      <c r="C1087" s="71" t="s">
        <v>144</v>
      </c>
      <c r="D1087" s="71">
        <v>1123</v>
      </c>
      <c r="E1087" s="71" t="s">
        <v>311</v>
      </c>
      <c r="F1087" s="71">
        <v>271</v>
      </c>
      <c r="G1087" s="71">
        <v>74</v>
      </c>
      <c r="H1087" s="72">
        <v>0.27310000000000001</v>
      </c>
      <c r="I1087" s="73">
        <f t="shared" si="49"/>
        <v>3</v>
      </c>
      <c r="J1087" s="73">
        <f t="shared" si="50"/>
        <v>1</v>
      </c>
      <c r="K1087" s="22" t="s">
        <v>1889</v>
      </c>
    </row>
    <row r="1088" spans="1:11" x14ac:dyDescent="0.35">
      <c r="A1088" s="71">
        <v>2240</v>
      </c>
      <c r="B1088" s="71">
        <f t="shared" si="48"/>
        <v>4101830</v>
      </c>
      <c r="C1088" s="71" t="s">
        <v>144</v>
      </c>
      <c r="D1088" s="71">
        <v>1120</v>
      </c>
      <c r="E1088" s="71" t="s">
        <v>2740</v>
      </c>
      <c r="F1088" s="71">
        <v>433</v>
      </c>
      <c r="G1088" s="71">
        <v>114</v>
      </c>
      <c r="H1088" s="72">
        <v>0.26329999999999998</v>
      </c>
      <c r="I1088" s="73">
        <f t="shared" si="49"/>
        <v>3</v>
      </c>
      <c r="J1088" s="73">
        <f t="shared" si="50"/>
        <v>1</v>
      </c>
      <c r="K1088" s="22"/>
    </row>
    <row r="1089" spans="1:11" x14ac:dyDescent="0.35">
      <c r="A1089" s="71">
        <v>2240</v>
      </c>
      <c r="B1089" s="71">
        <f t="shared" si="48"/>
        <v>4101830</v>
      </c>
      <c r="C1089" s="71" t="s">
        <v>144</v>
      </c>
      <c r="D1089" s="71">
        <v>1124</v>
      </c>
      <c r="E1089" s="71" t="s">
        <v>2741</v>
      </c>
      <c r="F1089" s="71">
        <v>368</v>
      </c>
      <c r="G1089" s="71">
        <v>92</v>
      </c>
      <c r="H1089" s="72">
        <v>0.25</v>
      </c>
      <c r="I1089" s="73">
        <f t="shared" si="49"/>
        <v>3</v>
      </c>
      <c r="J1089" s="73">
        <f t="shared" si="50"/>
        <v>1</v>
      </c>
      <c r="K1089" s="22"/>
    </row>
    <row r="1090" spans="1:11" x14ac:dyDescent="0.35">
      <c r="A1090" s="71">
        <v>2241</v>
      </c>
      <c r="B1090" s="71">
        <f t="shared" si="48"/>
        <v>4105160</v>
      </c>
      <c r="C1090" s="71" t="s">
        <v>54</v>
      </c>
      <c r="D1090" s="71">
        <v>1126</v>
      </c>
      <c r="E1090" s="71" t="s">
        <v>2742</v>
      </c>
      <c r="F1090" s="71">
        <v>889</v>
      </c>
      <c r="G1090" s="71">
        <v>524</v>
      </c>
      <c r="H1090" s="72">
        <v>0.58940000000000003</v>
      </c>
      <c r="I1090" s="73">
        <f t="shared" si="49"/>
        <v>10</v>
      </c>
      <c r="J1090" s="73">
        <f t="shared" si="50"/>
        <v>3</v>
      </c>
      <c r="K1090" s="22" t="s">
        <v>1889</v>
      </c>
    </row>
    <row r="1091" spans="1:11" x14ac:dyDescent="0.35">
      <c r="A1091" s="71">
        <v>2241</v>
      </c>
      <c r="B1091" s="71">
        <f t="shared" si="48"/>
        <v>4105160</v>
      </c>
      <c r="C1091" s="71" t="s">
        <v>54</v>
      </c>
      <c r="D1091" s="71">
        <v>1128</v>
      </c>
      <c r="E1091" s="71" t="s">
        <v>2743</v>
      </c>
      <c r="F1091" s="71">
        <v>383</v>
      </c>
      <c r="G1091" s="71">
        <v>225</v>
      </c>
      <c r="H1091" s="72">
        <v>0.58750000000000002</v>
      </c>
      <c r="I1091" s="73">
        <f t="shared" si="49"/>
        <v>10</v>
      </c>
      <c r="J1091" s="73">
        <f t="shared" si="50"/>
        <v>3</v>
      </c>
      <c r="K1091" s="22" t="s">
        <v>1889</v>
      </c>
    </row>
    <row r="1092" spans="1:11" x14ac:dyDescent="0.35">
      <c r="A1092" s="71">
        <v>2241</v>
      </c>
      <c r="B1092" s="71">
        <f t="shared" si="48"/>
        <v>4105160</v>
      </c>
      <c r="C1092" s="71" t="s">
        <v>54</v>
      </c>
      <c r="D1092" s="71">
        <v>1127</v>
      </c>
      <c r="E1092" s="71" t="s">
        <v>2744</v>
      </c>
      <c r="F1092" s="71">
        <v>771</v>
      </c>
      <c r="G1092" s="71">
        <v>438</v>
      </c>
      <c r="H1092" s="72">
        <v>0.56810000000000005</v>
      </c>
      <c r="I1092" s="73">
        <f t="shared" si="49"/>
        <v>10</v>
      </c>
      <c r="J1092" s="73">
        <f t="shared" si="50"/>
        <v>3</v>
      </c>
      <c r="K1092" s="22" t="s">
        <v>1889</v>
      </c>
    </row>
    <row r="1093" spans="1:11" x14ac:dyDescent="0.35">
      <c r="A1093" s="71">
        <v>2241</v>
      </c>
      <c r="B1093" s="71">
        <f t="shared" si="48"/>
        <v>4105160</v>
      </c>
      <c r="C1093" s="71" t="s">
        <v>54</v>
      </c>
      <c r="D1093" s="71">
        <v>1134</v>
      </c>
      <c r="E1093" s="71" t="s">
        <v>2745</v>
      </c>
      <c r="F1093" s="74">
        <v>1779</v>
      </c>
      <c r="G1093" s="71">
        <v>976</v>
      </c>
      <c r="H1093" s="72">
        <v>0.54859999999999998</v>
      </c>
      <c r="I1093" s="73">
        <f t="shared" si="49"/>
        <v>10</v>
      </c>
      <c r="J1093" s="73">
        <f t="shared" si="50"/>
        <v>3</v>
      </c>
      <c r="K1093" s="22"/>
    </row>
    <row r="1094" spans="1:11" x14ac:dyDescent="0.35">
      <c r="A1094" s="71">
        <v>2241</v>
      </c>
      <c r="B1094" s="71">
        <f t="shared" si="48"/>
        <v>4105160</v>
      </c>
      <c r="C1094" s="71" t="s">
        <v>54</v>
      </c>
      <c r="D1094" s="71">
        <v>3986</v>
      </c>
      <c r="E1094" s="71" t="s">
        <v>2746</v>
      </c>
      <c r="F1094" s="71">
        <v>262</v>
      </c>
      <c r="G1094" s="71">
        <v>141</v>
      </c>
      <c r="H1094" s="72">
        <v>0.53820000000000001</v>
      </c>
      <c r="I1094" s="73">
        <f t="shared" si="49"/>
        <v>10</v>
      </c>
      <c r="J1094" s="73">
        <f t="shared" si="50"/>
        <v>3</v>
      </c>
      <c r="K1094" s="22"/>
    </row>
    <row r="1095" spans="1:11" x14ac:dyDescent="0.35">
      <c r="A1095" s="71">
        <v>2241</v>
      </c>
      <c r="B1095" s="71">
        <f t="shared" si="48"/>
        <v>4105160</v>
      </c>
      <c r="C1095" s="71" t="s">
        <v>54</v>
      </c>
      <c r="D1095" s="71">
        <v>1133</v>
      </c>
      <c r="E1095" s="71" t="s">
        <v>2747</v>
      </c>
      <c r="F1095" s="71">
        <v>509</v>
      </c>
      <c r="G1095" s="71">
        <v>260</v>
      </c>
      <c r="H1095" s="72">
        <v>0.51080000000000003</v>
      </c>
      <c r="I1095" s="73">
        <f t="shared" si="49"/>
        <v>10</v>
      </c>
      <c r="J1095" s="73">
        <f t="shared" si="50"/>
        <v>3</v>
      </c>
      <c r="K1095" s="22"/>
    </row>
    <row r="1096" spans="1:11" x14ac:dyDescent="0.35">
      <c r="A1096" s="71">
        <v>2241</v>
      </c>
      <c r="B1096" s="71">
        <f t="shared" ref="B1096:B1159" si="51">IF(ISNA(VLOOKUP($A1096,POVRT,7,FALSE)),0,VLOOKUP($A1096,POVRT,7,FALSE))</f>
        <v>4105160</v>
      </c>
      <c r="C1096" s="71" t="s">
        <v>54</v>
      </c>
      <c r="D1096" s="71">
        <v>1130</v>
      </c>
      <c r="E1096" s="71" t="s">
        <v>2748</v>
      </c>
      <c r="F1096" s="71">
        <v>451</v>
      </c>
      <c r="G1096" s="71">
        <v>190</v>
      </c>
      <c r="H1096" s="72">
        <v>0.42130000000000001</v>
      </c>
      <c r="I1096" s="73">
        <f t="shared" ref="I1096:I1159" si="52">IF(ISNA(VLOOKUP($A1096,Quar,3,FALSE)),0,VLOOKUP($A1096,Quar,3,FALSE))</f>
        <v>10</v>
      </c>
      <c r="J1096" s="73">
        <f t="shared" ref="J1096:J1159" si="53">IF(ISNA(VLOOKUP($A1096,Quar,6,FALSE)),0,VLOOKUP($A1096,Quar,6,FALSE))</f>
        <v>3</v>
      </c>
      <c r="K1096" s="22"/>
    </row>
    <row r="1097" spans="1:11" x14ac:dyDescent="0.35">
      <c r="A1097" s="71">
        <v>2241</v>
      </c>
      <c r="B1097" s="71">
        <f t="shared" si="51"/>
        <v>4105160</v>
      </c>
      <c r="C1097" s="71" t="s">
        <v>54</v>
      </c>
      <c r="D1097" s="71">
        <v>1132</v>
      </c>
      <c r="E1097" s="71" t="s">
        <v>2749</v>
      </c>
      <c r="F1097" s="71">
        <v>495</v>
      </c>
      <c r="G1097" s="71">
        <v>180</v>
      </c>
      <c r="H1097" s="72">
        <v>0.36359999999999998</v>
      </c>
      <c r="I1097" s="73">
        <f t="shared" si="52"/>
        <v>10</v>
      </c>
      <c r="J1097" s="73">
        <f t="shared" si="53"/>
        <v>3</v>
      </c>
      <c r="K1097" s="22"/>
    </row>
    <row r="1098" spans="1:11" x14ac:dyDescent="0.35">
      <c r="A1098" s="71">
        <v>2241</v>
      </c>
      <c r="B1098" s="71">
        <f t="shared" si="51"/>
        <v>4105160</v>
      </c>
      <c r="C1098" s="71" t="s">
        <v>54</v>
      </c>
      <c r="D1098" s="71">
        <v>1129</v>
      </c>
      <c r="E1098" s="71" t="s">
        <v>2750</v>
      </c>
      <c r="F1098" s="71">
        <v>258</v>
      </c>
      <c r="G1098" s="71">
        <v>79</v>
      </c>
      <c r="H1098" s="72">
        <v>0.30620000000000003</v>
      </c>
      <c r="I1098" s="73">
        <f t="shared" si="52"/>
        <v>10</v>
      </c>
      <c r="J1098" s="73">
        <f t="shared" si="53"/>
        <v>3</v>
      </c>
      <c r="K1098" s="22"/>
    </row>
    <row r="1099" spans="1:11" x14ac:dyDescent="0.35">
      <c r="A1099" s="71">
        <v>2241</v>
      </c>
      <c r="B1099" s="71">
        <f t="shared" si="51"/>
        <v>4105160</v>
      </c>
      <c r="C1099" s="71" t="s">
        <v>54</v>
      </c>
      <c r="D1099" s="71">
        <v>4595</v>
      </c>
      <c r="E1099" s="71" t="s">
        <v>660</v>
      </c>
      <c r="F1099" s="71">
        <v>205</v>
      </c>
      <c r="G1099" s="71">
        <v>41</v>
      </c>
      <c r="H1099" s="72">
        <v>0.2</v>
      </c>
      <c r="I1099" s="73">
        <f t="shared" si="52"/>
        <v>10</v>
      </c>
      <c r="J1099" s="73">
        <f t="shared" si="53"/>
        <v>3</v>
      </c>
      <c r="K1099" s="22"/>
    </row>
    <row r="1100" spans="1:11" x14ac:dyDescent="0.35">
      <c r="A1100" s="71">
        <v>2242</v>
      </c>
      <c r="B1100" s="71">
        <f t="shared" si="51"/>
        <v>4112240</v>
      </c>
      <c r="C1100" s="71" t="s">
        <v>37</v>
      </c>
      <c r="D1100" s="71">
        <v>1139</v>
      </c>
      <c r="E1100" s="71" t="s">
        <v>2751</v>
      </c>
      <c r="F1100" s="71">
        <v>555</v>
      </c>
      <c r="G1100" s="71">
        <v>252</v>
      </c>
      <c r="H1100" s="72">
        <v>0.4541</v>
      </c>
      <c r="I1100" s="73">
        <f t="shared" si="52"/>
        <v>17</v>
      </c>
      <c r="J1100" s="73">
        <f t="shared" si="53"/>
        <v>5</v>
      </c>
      <c r="K1100" s="22" t="s">
        <v>1889</v>
      </c>
    </row>
    <row r="1101" spans="1:11" x14ac:dyDescent="0.35">
      <c r="A1101" s="71">
        <v>2242</v>
      </c>
      <c r="B1101" s="71">
        <f t="shared" si="51"/>
        <v>4112240</v>
      </c>
      <c r="C1101" s="71" t="s">
        <v>37</v>
      </c>
      <c r="D1101" s="71">
        <v>1135</v>
      </c>
      <c r="E1101" s="71" t="s">
        <v>2752</v>
      </c>
      <c r="F1101" s="71">
        <v>572</v>
      </c>
      <c r="G1101" s="71">
        <v>258</v>
      </c>
      <c r="H1101" s="72">
        <v>0.45100000000000001</v>
      </c>
      <c r="I1101" s="73">
        <f t="shared" si="52"/>
        <v>17</v>
      </c>
      <c r="J1101" s="73">
        <f t="shared" si="53"/>
        <v>5</v>
      </c>
      <c r="K1101" s="22" t="s">
        <v>1889</v>
      </c>
    </row>
    <row r="1102" spans="1:11" x14ac:dyDescent="0.35">
      <c r="A1102" s="71">
        <v>2242</v>
      </c>
      <c r="B1102" s="71">
        <f t="shared" si="51"/>
        <v>4112240</v>
      </c>
      <c r="C1102" s="71" t="s">
        <v>37</v>
      </c>
      <c r="D1102" s="71">
        <v>1140</v>
      </c>
      <c r="E1102" s="71" t="s">
        <v>2753</v>
      </c>
      <c r="F1102" s="71">
        <v>614</v>
      </c>
      <c r="G1102" s="71">
        <v>276</v>
      </c>
      <c r="H1102" s="72">
        <v>0.44950000000000001</v>
      </c>
      <c r="I1102" s="73">
        <f t="shared" si="52"/>
        <v>17</v>
      </c>
      <c r="J1102" s="73">
        <f t="shared" si="53"/>
        <v>5</v>
      </c>
      <c r="K1102" s="22" t="s">
        <v>1889</v>
      </c>
    </row>
    <row r="1103" spans="1:11" x14ac:dyDescent="0.35">
      <c r="A1103" s="71">
        <v>2242</v>
      </c>
      <c r="B1103" s="71">
        <f t="shared" si="51"/>
        <v>4112240</v>
      </c>
      <c r="C1103" s="71" t="s">
        <v>37</v>
      </c>
      <c r="D1103" s="71">
        <v>1143</v>
      </c>
      <c r="E1103" s="71" t="s">
        <v>2754</v>
      </c>
      <c r="F1103" s="71">
        <v>490</v>
      </c>
      <c r="G1103" s="71">
        <v>212</v>
      </c>
      <c r="H1103" s="72">
        <v>0.43269999999999997</v>
      </c>
      <c r="I1103" s="73">
        <f t="shared" si="52"/>
        <v>17</v>
      </c>
      <c r="J1103" s="73">
        <f t="shared" si="53"/>
        <v>5</v>
      </c>
      <c r="K1103" s="22" t="s">
        <v>1889</v>
      </c>
    </row>
    <row r="1104" spans="1:11" x14ac:dyDescent="0.35">
      <c r="A1104" s="71">
        <v>2242</v>
      </c>
      <c r="B1104" s="71">
        <f t="shared" si="51"/>
        <v>4112240</v>
      </c>
      <c r="C1104" s="71" t="s">
        <v>37</v>
      </c>
      <c r="D1104" s="71">
        <v>1136</v>
      </c>
      <c r="E1104" s="71" t="s">
        <v>2755</v>
      </c>
      <c r="F1104" s="71">
        <v>486</v>
      </c>
      <c r="G1104" s="71">
        <v>193</v>
      </c>
      <c r="H1104" s="72">
        <v>0.39710000000000001</v>
      </c>
      <c r="I1104" s="73">
        <f t="shared" si="52"/>
        <v>17</v>
      </c>
      <c r="J1104" s="73">
        <f t="shared" si="53"/>
        <v>5</v>
      </c>
      <c r="K1104" s="22" t="s">
        <v>1889</v>
      </c>
    </row>
    <row r="1105" spans="1:11" x14ac:dyDescent="0.35">
      <c r="A1105" s="71">
        <v>2242</v>
      </c>
      <c r="B1105" s="71">
        <f t="shared" si="51"/>
        <v>4112240</v>
      </c>
      <c r="C1105" s="71" t="s">
        <v>37</v>
      </c>
      <c r="D1105" s="71">
        <v>1369</v>
      </c>
      <c r="E1105" s="71" t="s">
        <v>2756</v>
      </c>
      <c r="F1105" s="71">
        <v>574</v>
      </c>
      <c r="G1105" s="71">
        <v>213</v>
      </c>
      <c r="H1105" s="72">
        <v>0.37109999999999999</v>
      </c>
      <c r="I1105" s="73">
        <f t="shared" si="52"/>
        <v>17</v>
      </c>
      <c r="J1105" s="73">
        <f t="shared" si="53"/>
        <v>5</v>
      </c>
      <c r="K1105" s="22"/>
    </row>
    <row r="1106" spans="1:11" x14ac:dyDescent="0.35">
      <c r="A1106" s="71">
        <v>2242</v>
      </c>
      <c r="B1106" s="71">
        <f t="shared" si="51"/>
        <v>4112240</v>
      </c>
      <c r="C1106" s="71" t="s">
        <v>37</v>
      </c>
      <c r="D1106" s="71">
        <v>1138</v>
      </c>
      <c r="E1106" s="71" t="s">
        <v>2757</v>
      </c>
      <c r="F1106" s="71">
        <v>557</v>
      </c>
      <c r="G1106" s="71">
        <v>203</v>
      </c>
      <c r="H1106" s="72">
        <v>0.36449999999999999</v>
      </c>
      <c r="I1106" s="73">
        <f t="shared" si="52"/>
        <v>17</v>
      </c>
      <c r="J1106" s="73">
        <f t="shared" si="53"/>
        <v>5</v>
      </c>
      <c r="K1106" s="22"/>
    </row>
    <row r="1107" spans="1:11" x14ac:dyDescent="0.35">
      <c r="A1107" s="71">
        <v>2242</v>
      </c>
      <c r="B1107" s="71">
        <f t="shared" si="51"/>
        <v>4112240</v>
      </c>
      <c r="C1107" s="71" t="s">
        <v>37</v>
      </c>
      <c r="D1107" s="71">
        <v>1144</v>
      </c>
      <c r="E1107" s="71" t="s">
        <v>2758</v>
      </c>
      <c r="F1107" s="71">
        <v>857</v>
      </c>
      <c r="G1107" s="71">
        <v>288</v>
      </c>
      <c r="H1107" s="72">
        <v>0.33610000000000001</v>
      </c>
      <c r="I1107" s="73">
        <f t="shared" si="52"/>
        <v>17</v>
      </c>
      <c r="J1107" s="73">
        <f t="shared" si="53"/>
        <v>5</v>
      </c>
      <c r="K1107" s="22"/>
    </row>
    <row r="1108" spans="1:11" x14ac:dyDescent="0.35">
      <c r="A1108" s="71">
        <v>2242</v>
      </c>
      <c r="B1108" s="71">
        <f t="shared" si="51"/>
        <v>4112240</v>
      </c>
      <c r="C1108" s="71" t="s">
        <v>37</v>
      </c>
      <c r="D1108" s="71">
        <v>1300</v>
      </c>
      <c r="E1108" s="71" t="s">
        <v>2759</v>
      </c>
      <c r="F1108" s="71">
        <v>989</v>
      </c>
      <c r="G1108" s="71">
        <v>303</v>
      </c>
      <c r="H1108" s="72">
        <v>0.30640000000000001</v>
      </c>
      <c r="I1108" s="73">
        <f t="shared" si="52"/>
        <v>17</v>
      </c>
      <c r="J1108" s="73">
        <f t="shared" si="53"/>
        <v>5</v>
      </c>
      <c r="K1108" s="22"/>
    </row>
    <row r="1109" spans="1:11" x14ac:dyDescent="0.35">
      <c r="A1109" s="71">
        <v>2242</v>
      </c>
      <c r="B1109" s="71">
        <f t="shared" si="51"/>
        <v>4112240</v>
      </c>
      <c r="C1109" s="71" t="s">
        <v>37</v>
      </c>
      <c r="D1109" s="71">
        <v>1145</v>
      </c>
      <c r="E1109" s="71" t="s">
        <v>2760</v>
      </c>
      <c r="F1109" s="74">
        <v>1079</v>
      </c>
      <c r="G1109" s="71">
        <v>303</v>
      </c>
      <c r="H1109" s="72">
        <v>0.28079999999999999</v>
      </c>
      <c r="I1109" s="73">
        <f t="shared" si="52"/>
        <v>17</v>
      </c>
      <c r="J1109" s="73">
        <f t="shared" si="53"/>
        <v>5</v>
      </c>
      <c r="K1109" s="22"/>
    </row>
    <row r="1110" spans="1:11" x14ac:dyDescent="0.35">
      <c r="A1110" s="71">
        <v>2242</v>
      </c>
      <c r="B1110" s="71">
        <f t="shared" si="51"/>
        <v>4112240</v>
      </c>
      <c r="C1110" s="71" t="s">
        <v>37</v>
      </c>
      <c r="D1110" s="71">
        <v>1146</v>
      </c>
      <c r="E1110" s="71" t="s">
        <v>2761</v>
      </c>
      <c r="F1110" s="74">
        <v>1773</v>
      </c>
      <c r="G1110" s="71">
        <v>493</v>
      </c>
      <c r="H1110" s="72">
        <v>0.27810000000000001</v>
      </c>
      <c r="I1110" s="73">
        <f t="shared" si="52"/>
        <v>17</v>
      </c>
      <c r="J1110" s="73">
        <f t="shared" si="53"/>
        <v>5</v>
      </c>
      <c r="K1110" s="22"/>
    </row>
    <row r="1111" spans="1:11" x14ac:dyDescent="0.35">
      <c r="A1111" s="71">
        <v>2242</v>
      </c>
      <c r="B1111" s="71">
        <f t="shared" si="51"/>
        <v>4112240</v>
      </c>
      <c r="C1111" s="71" t="s">
        <v>37</v>
      </c>
      <c r="D1111" s="71">
        <v>1301</v>
      </c>
      <c r="E1111" s="71" t="s">
        <v>2762</v>
      </c>
      <c r="F1111" s="74">
        <v>1907</v>
      </c>
      <c r="G1111" s="71">
        <v>420</v>
      </c>
      <c r="H1111" s="72">
        <v>0.22020000000000001</v>
      </c>
      <c r="I1111" s="73">
        <f t="shared" si="52"/>
        <v>17</v>
      </c>
      <c r="J1111" s="73">
        <f t="shared" si="53"/>
        <v>5</v>
      </c>
      <c r="K1111" s="22"/>
    </row>
    <row r="1112" spans="1:11" x14ac:dyDescent="0.35">
      <c r="A1112" s="71">
        <v>2242</v>
      </c>
      <c r="B1112" s="71">
        <f t="shared" si="51"/>
        <v>4112240</v>
      </c>
      <c r="C1112" s="71" t="s">
        <v>37</v>
      </c>
      <c r="D1112" s="71">
        <v>4364</v>
      </c>
      <c r="E1112" s="71" t="s">
        <v>2763</v>
      </c>
      <c r="F1112" s="71">
        <v>535</v>
      </c>
      <c r="G1112" s="71">
        <v>106</v>
      </c>
      <c r="H1112" s="72">
        <v>0.1981</v>
      </c>
      <c r="I1112" s="73">
        <f t="shared" si="52"/>
        <v>17</v>
      </c>
      <c r="J1112" s="73">
        <f t="shared" si="53"/>
        <v>5</v>
      </c>
      <c r="K1112" s="22"/>
    </row>
    <row r="1113" spans="1:11" x14ac:dyDescent="0.35">
      <c r="A1113" s="71">
        <v>2242</v>
      </c>
      <c r="B1113" s="71">
        <f t="shared" si="51"/>
        <v>4112240</v>
      </c>
      <c r="C1113" s="71" t="s">
        <v>37</v>
      </c>
      <c r="D1113" s="71">
        <v>1142</v>
      </c>
      <c r="E1113" s="71" t="s">
        <v>2764</v>
      </c>
      <c r="F1113" s="71">
        <v>536</v>
      </c>
      <c r="G1113" s="71">
        <v>92</v>
      </c>
      <c r="H1113" s="72">
        <v>0.1716</v>
      </c>
      <c r="I1113" s="73">
        <f t="shared" si="52"/>
        <v>17</v>
      </c>
      <c r="J1113" s="73">
        <f t="shared" si="53"/>
        <v>5</v>
      </c>
      <c r="K1113" s="22"/>
    </row>
    <row r="1114" spans="1:11" x14ac:dyDescent="0.35">
      <c r="A1114" s="71">
        <v>2242</v>
      </c>
      <c r="B1114" s="71">
        <f t="shared" si="51"/>
        <v>4112240</v>
      </c>
      <c r="C1114" s="71" t="s">
        <v>37</v>
      </c>
      <c r="D1114" s="71">
        <v>1137</v>
      </c>
      <c r="E1114" s="71" t="s">
        <v>2765</v>
      </c>
      <c r="F1114" s="71">
        <v>583</v>
      </c>
      <c r="G1114" s="71">
        <v>93</v>
      </c>
      <c r="H1114" s="72">
        <v>0.1595</v>
      </c>
      <c r="I1114" s="73">
        <f t="shared" si="52"/>
        <v>17</v>
      </c>
      <c r="J1114" s="73">
        <f t="shared" si="53"/>
        <v>5</v>
      </c>
      <c r="K1114" s="22"/>
    </row>
    <row r="1115" spans="1:11" ht="29" x14ac:dyDescent="0.35">
      <c r="A1115" s="71">
        <v>2242</v>
      </c>
      <c r="B1115" s="71">
        <f t="shared" si="51"/>
        <v>4112240</v>
      </c>
      <c r="C1115" s="71" t="s">
        <v>37</v>
      </c>
      <c r="D1115" s="71">
        <v>2714</v>
      </c>
      <c r="E1115" s="71" t="s">
        <v>1518</v>
      </c>
      <c r="F1115" s="71">
        <v>189</v>
      </c>
      <c r="G1115" s="71">
        <v>6</v>
      </c>
      <c r="H1115" s="72">
        <v>3.1699999999999999E-2</v>
      </c>
      <c r="I1115" s="73">
        <f t="shared" si="52"/>
        <v>17</v>
      </c>
      <c r="J1115" s="73">
        <f t="shared" si="53"/>
        <v>5</v>
      </c>
      <c r="K1115" s="22"/>
    </row>
    <row r="1116" spans="1:11" x14ac:dyDescent="0.35">
      <c r="A1116" s="71">
        <v>2242</v>
      </c>
      <c r="B1116" s="71">
        <f t="shared" si="51"/>
        <v>4112240</v>
      </c>
      <c r="C1116" s="71" t="s">
        <v>37</v>
      </c>
      <c r="D1116" s="71">
        <v>3579</v>
      </c>
      <c r="E1116" s="71" t="s">
        <v>2766</v>
      </c>
      <c r="F1116" s="71">
        <v>227</v>
      </c>
      <c r="G1116" s="71">
        <v>0</v>
      </c>
      <c r="H1116" s="72">
        <v>0</v>
      </c>
      <c r="I1116" s="73">
        <f t="shared" si="52"/>
        <v>17</v>
      </c>
      <c r="J1116" s="73">
        <f t="shared" si="53"/>
        <v>5</v>
      </c>
      <c r="K1116" s="22"/>
    </row>
    <row r="1117" spans="1:11" x14ac:dyDescent="0.35">
      <c r="A1117" s="71">
        <v>2243</v>
      </c>
      <c r="B1117" s="71">
        <f t="shared" si="51"/>
        <v>4101920</v>
      </c>
      <c r="C1117" s="71" t="s">
        <v>27</v>
      </c>
      <c r="D1117" s="71">
        <v>1305</v>
      </c>
      <c r="E1117" s="71" t="s">
        <v>325</v>
      </c>
      <c r="F1117" s="71">
        <v>126</v>
      </c>
      <c r="G1117" s="71">
        <v>126</v>
      </c>
      <c r="H1117" s="72">
        <v>1</v>
      </c>
      <c r="I1117" s="73">
        <f t="shared" si="52"/>
        <v>55</v>
      </c>
      <c r="J1117" s="73">
        <f t="shared" si="53"/>
        <v>14</v>
      </c>
      <c r="K1117" s="22" t="s">
        <v>1889</v>
      </c>
    </row>
    <row r="1118" spans="1:11" x14ac:dyDescent="0.35">
      <c r="A1118" s="71">
        <v>2243</v>
      </c>
      <c r="B1118" s="71">
        <f t="shared" si="51"/>
        <v>4101920</v>
      </c>
      <c r="C1118" s="71" t="s">
        <v>27</v>
      </c>
      <c r="D1118" s="71">
        <v>1153</v>
      </c>
      <c r="E1118" s="71" t="s">
        <v>313</v>
      </c>
      <c r="F1118" s="71">
        <v>922</v>
      </c>
      <c r="G1118" s="71">
        <v>679</v>
      </c>
      <c r="H1118" s="72">
        <v>0.73640000000000005</v>
      </c>
      <c r="I1118" s="73">
        <f t="shared" si="52"/>
        <v>55</v>
      </c>
      <c r="J1118" s="73">
        <f t="shared" si="53"/>
        <v>14</v>
      </c>
      <c r="K1118" s="22" t="s">
        <v>1889</v>
      </c>
    </row>
    <row r="1119" spans="1:11" x14ac:dyDescent="0.35">
      <c r="A1119" s="71">
        <v>2243</v>
      </c>
      <c r="B1119" s="71">
        <f t="shared" si="51"/>
        <v>4101920</v>
      </c>
      <c r="C1119" s="71" t="s">
        <v>27</v>
      </c>
      <c r="D1119" s="71">
        <v>1179</v>
      </c>
      <c r="E1119" s="71" t="s">
        <v>2767</v>
      </c>
      <c r="F1119" s="71">
        <v>547</v>
      </c>
      <c r="G1119" s="71">
        <v>377</v>
      </c>
      <c r="H1119" s="72">
        <v>0.68920000000000003</v>
      </c>
      <c r="I1119" s="73">
        <f t="shared" si="52"/>
        <v>55</v>
      </c>
      <c r="J1119" s="73">
        <f t="shared" si="53"/>
        <v>14</v>
      </c>
      <c r="K1119" s="22" t="s">
        <v>1889</v>
      </c>
    </row>
    <row r="1120" spans="1:11" x14ac:dyDescent="0.35">
      <c r="A1120" s="71">
        <v>2243</v>
      </c>
      <c r="B1120" s="71">
        <f t="shared" si="51"/>
        <v>4101920</v>
      </c>
      <c r="C1120" s="71" t="s">
        <v>27</v>
      </c>
      <c r="D1120" s="71">
        <v>1157</v>
      </c>
      <c r="E1120" s="71" t="s">
        <v>2768</v>
      </c>
      <c r="F1120" s="71">
        <v>354</v>
      </c>
      <c r="G1120" s="71">
        <v>240</v>
      </c>
      <c r="H1120" s="72">
        <v>0.67800000000000005</v>
      </c>
      <c r="I1120" s="73">
        <f t="shared" si="52"/>
        <v>55</v>
      </c>
      <c r="J1120" s="73">
        <f t="shared" si="53"/>
        <v>14</v>
      </c>
      <c r="K1120" s="22" t="s">
        <v>1889</v>
      </c>
    </row>
    <row r="1121" spans="1:11" x14ac:dyDescent="0.35">
      <c r="A1121" s="71">
        <v>2243</v>
      </c>
      <c r="B1121" s="71">
        <f t="shared" si="51"/>
        <v>4101920</v>
      </c>
      <c r="C1121" s="71" t="s">
        <v>27</v>
      </c>
      <c r="D1121" s="71">
        <v>1177</v>
      </c>
      <c r="E1121" s="71" t="s">
        <v>2769</v>
      </c>
      <c r="F1121" s="71">
        <v>739</v>
      </c>
      <c r="G1121" s="71">
        <v>491</v>
      </c>
      <c r="H1121" s="72">
        <v>0.66439999999999999</v>
      </c>
      <c r="I1121" s="73">
        <f t="shared" si="52"/>
        <v>55</v>
      </c>
      <c r="J1121" s="73">
        <f t="shared" si="53"/>
        <v>14</v>
      </c>
      <c r="K1121" s="22" t="s">
        <v>1889</v>
      </c>
    </row>
    <row r="1122" spans="1:11" x14ac:dyDescent="0.35">
      <c r="A1122" s="71">
        <v>2243</v>
      </c>
      <c r="B1122" s="71">
        <f t="shared" si="51"/>
        <v>4101920</v>
      </c>
      <c r="C1122" s="71" t="s">
        <v>27</v>
      </c>
      <c r="D1122" s="71">
        <v>1154</v>
      </c>
      <c r="E1122" s="71" t="s">
        <v>2770</v>
      </c>
      <c r="F1122" s="71">
        <v>614</v>
      </c>
      <c r="G1122" s="71">
        <v>382</v>
      </c>
      <c r="H1122" s="72">
        <v>0.62209999999999999</v>
      </c>
      <c r="I1122" s="73">
        <f t="shared" si="52"/>
        <v>55</v>
      </c>
      <c r="J1122" s="73">
        <f t="shared" si="53"/>
        <v>14</v>
      </c>
      <c r="K1122" s="22" t="s">
        <v>1889</v>
      </c>
    </row>
    <row r="1123" spans="1:11" x14ac:dyDescent="0.35">
      <c r="A1123" s="71">
        <v>2243</v>
      </c>
      <c r="B1123" s="71">
        <f t="shared" si="51"/>
        <v>4101920</v>
      </c>
      <c r="C1123" s="71" t="s">
        <v>27</v>
      </c>
      <c r="D1123" s="71">
        <v>1166</v>
      </c>
      <c r="E1123" s="71" t="s">
        <v>2771</v>
      </c>
      <c r="F1123" s="71">
        <v>621</v>
      </c>
      <c r="G1123" s="71">
        <v>381</v>
      </c>
      <c r="H1123" s="72">
        <v>0.61350000000000005</v>
      </c>
      <c r="I1123" s="73">
        <f t="shared" si="52"/>
        <v>55</v>
      </c>
      <c r="J1123" s="73">
        <f t="shared" si="53"/>
        <v>14</v>
      </c>
      <c r="K1123" s="22" t="s">
        <v>1889</v>
      </c>
    </row>
    <row r="1124" spans="1:11" x14ac:dyDescent="0.35">
      <c r="A1124" s="71">
        <v>2243</v>
      </c>
      <c r="B1124" s="71">
        <f t="shared" si="51"/>
        <v>4101920</v>
      </c>
      <c r="C1124" s="71" t="s">
        <v>27</v>
      </c>
      <c r="D1124" s="71">
        <v>1169</v>
      </c>
      <c r="E1124" s="71" t="s">
        <v>2472</v>
      </c>
      <c r="F1124" s="71">
        <v>666</v>
      </c>
      <c r="G1124" s="71">
        <v>396</v>
      </c>
      <c r="H1124" s="72">
        <v>0.59460000000000002</v>
      </c>
      <c r="I1124" s="73">
        <f t="shared" si="52"/>
        <v>55</v>
      </c>
      <c r="J1124" s="73">
        <f t="shared" si="53"/>
        <v>14</v>
      </c>
      <c r="K1124" s="22" t="s">
        <v>1889</v>
      </c>
    </row>
    <row r="1125" spans="1:11" x14ac:dyDescent="0.35">
      <c r="A1125" s="71">
        <v>2243</v>
      </c>
      <c r="B1125" s="71">
        <f t="shared" si="51"/>
        <v>4101920</v>
      </c>
      <c r="C1125" s="71" t="s">
        <v>27</v>
      </c>
      <c r="D1125" s="71">
        <v>1186</v>
      </c>
      <c r="E1125" s="71" t="s">
        <v>2772</v>
      </c>
      <c r="F1125" s="74">
        <v>1792</v>
      </c>
      <c r="G1125" s="74">
        <v>1052</v>
      </c>
      <c r="H1125" s="72">
        <v>0.58709999999999996</v>
      </c>
      <c r="I1125" s="73">
        <f t="shared" si="52"/>
        <v>55</v>
      </c>
      <c r="J1125" s="73">
        <f t="shared" si="53"/>
        <v>14</v>
      </c>
      <c r="K1125" s="22" t="s">
        <v>1889</v>
      </c>
    </row>
    <row r="1126" spans="1:11" x14ac:dyDescent="0.35">
      <c r="A1126" s="71">
        <v>2243</v>
      </c>
      <c r="B1126" s="71">
        <f t="shared" si="51"/>
        <v>4101920</v>
      </c>
      <c r="C1126" s="71" t="s">
        <v>27</v>
      </c>
      <c r="D1126" s="71">
        <v>1181</v>
      </c>
      <c r="E1126" s="71" t="s">
        <v>2773</v>
      </c>
      <c r="F1126" s="74">
        <v>1024</v>
      </c>
      <c r="G1126" s="71">
        <v>560</v>
      </c>
      <c r="H1126" s="72">
        <v>0.54690000000000005</v>
      </c>
      <c r="I1126" s="73">
        <f t="shared" si="52"/>
        <v>55</v>
      </c>
      <c r="J1126" s="73">
        <f t="shared" si="53"/>
        <v>14</v>
      </c>
      <c r="K1126" s="22" t="s">
        <v>1889</v>
      </c>
    </row>
    <row r="1127" spans="1:11" x14ac:dyDescent="0.35">
      <c r="A1127" s="71">
        <v>2243</v>
      </c>
      <c r="B1127" s="71">
        <f t="shared" si="51"/>
        <v>4101920</v>
      </c>
      <c r="C1127" s="71" t="s">
        <v>27</v>
      </c>
      <c r="D1127" s="71">
        <v>1155</v>
      </c>
      <c r="E1127" s="71" t="s">
        <v>2774</v>
      </c>
      <c r="F1127" s="71">
        <v>712</v>
      </c>
      <c r="G1127" s="71">
        <v>386</v>
      </c>
      <c r="H1127" s="72">
        <v>0.54210000000000003</v>
      </c>
      <c r="I1127" s="73">
        <f t="shared" si="52"/>
        <v>55</v>
      </c>
      <c r="J1127" s="73">
        <f t="shared" si="53"/>
        <v>14</v>
      </c>
      <c r="K1127" s="22" t="s">
        <v>1889</v>
      </c>
    </row>
    <row r="1128" spans="1:11" x14ac:dyDescent="0.35">
      <c r="A1128" s="71">
        <v>2243</v>
      </c>
      <c r="B1128" s="71">
        <f t="shared" si="51"/>
        <v>4101920</v>
      </c>
      <c r="C1128" s="71" t="s">
        <v>27</v>
      </c>
      <c r="D1128" s="71">
        <v>1159</v>
      </c>
      <c r="E1128" s="71" t="s">
        <v>2775</v>
      </c>
      <c r="F1128" s="71">
        <v>487</v>
      </c>
      <c r="G1128" s="71">
        <v>261</v>
      </c>
      <c r="H1128" s="72">
        <v>0.53590000000000004</v>
      </c>
      <c r="I1128" s="73">
        <f t="shared" si="52"/>
        <v>55</v>
      </c>
      <c r="J1128" s="73">
        <f t="shared" si="53"/>
        <v>14</v>
      </c>
      <c r="K1128" s="22" t="s">
        <v>1889</v>
      </c>
    </row>
    <row r="1129" spans="1:11" x14ac:dyDescent="0.35">
      <c r="A1129" s="71">
        <v>2243</v>
      </c>
      <c r="B1129" s="71">
        <f t="shared" si="51"/>
        <v>4101920</v>
      </c>
      <c r="C1129" s="71" t="s">
        <v>27</v>
      </c>
      <c r="D1129" s="71">
        <v>1183</v>
      </c>
      <c r="E1129" s="71" t="s">
        <v>2776</v>
      </c>
      <c r="F1129" s="71">
        <v>893</v>
      </c>
      <c r="G1129" s="71">
        <v>466</v>
      </c>
      <c r="H1129" s="72">
        <v>0.52180000000000004</v>
      </c>
      <c r="I1129" s="73">
        <f t="shared" si="52"/>
        <v>55</v>
      </c>
      <c r="J1129" s="73">
        <f t="shared" si="53"/>
        <v>14</v>
      </c>
      <c r="K1129" s="22" t="s">
        <v>1889</v>
      </c>
    </row>
    <row r="1130" spans="1:11" x14ac:dyDescent="0.35">
      <c r="A1130" s="71">
        <v>2243</v>
      </c>
      <c r="B1130" s="71">
        <f t="shared" si="51"/>
        <v>4101920</v>
      </c>
      <c r="C1130" s="71" t="s">
        <v>27</v>
      </c>
      <c r="D1130" s="71">
        <v>1185</v>
      </c>
      <c r="E1130" s="71" t="s">
        <v>2777</v>
      </c>
      <c r="F1130" s="71">
        <v>737</v>
      </c>
      <c r="G1130" s="71">
        <v>373</v>
      </c>
      <c r="H1130" s="72">
        <v>0.50609999999999999</v>
      </c>
      <c r="I1130" s="73">
        <f t="shared" si="52"/>
        <v>55</v>
      </c>
      <c r="J1130" s="73">
        <f t="shared" si="53"/>
        <v>14</v>
      </c>
      <c r="K1130" s="22" t="s">
        <v>1889</v>
      </c>
    </row>
    <row r="1131" spans="1:11" x14ac:dyDescent="0.35">
      <c r="A1131" s="71">
        <v>2243</v>
      </c>
      <c r="B1131" s="71">
        <f t="shared" si="51"/>
        <v>4101920</v>
      </c>
      <c r="C1131" s="71" t="s">
        <v>27</v>
      </c>
      <c r="D1131" s="71">
        <v>1168</v>
      </c>
      <c r="E1131" s="71" t="s">
        <v>2778</v>
      </c>
      <c r="F1131" s="71">
        <v>333</v>
      </c>
      <c r="G1131" s="71">
        <v>168</v>
      </c>
      <c r="H1131" s="72">
        <v>0.50449999999999995</v>
      </c>
      <c r="I1131" s="73">
        <f t="shared" si="52"/>
        <v>55</v>
      </c>
      <c r="J1131" s="73">
        <f t="shared" si="53"/>
        <v>14</v>
      </c>
      <c r="K1131" s="22"/>
    </row>
    <row r="1132" spans="1:11" x14ac:dyDescent="0.35">
      <c r="A1132" s="71">
        <v>2243</v>
      </c>
      <c r="B1132" s="71">
        <f t="shared" si="51"/>
        <v>4101920</v>
      </c>
      <c r="C1132" s="71" t="s">
        <v>27</v>
      </c>
      <c r="D1132" s="71">
        <v>1163</v>
      </c>
      <c r="E1132" s="71" t="s">
        <v>2107</v>
      </c>
      <c r="F1132" s="71">
        <v>380</v>
      </c>
      <c r="G1132" s="71">
        <v>183</v>
      </c>
      <c r="H1132" s="72">
        <v>0.48159999999999997</v>
      </c>
      <c r="I1132" s="73">
        <f t="shared" si="52"/>
        <v>55</v>
      </c>
      <c r="J1132" s="73">
        <f t="shared" si="53"/>
        <v>14</v>
      </c>
      <c r="K1132" s="22"/>
    </row>
    <row r="1133" spans="1:11" x14ac:dyDescent="0.35">
      <c r="A1133" s="71">
        <v>2243</v>
      </c>
      <c r="B1133" s="71">
        <f t="shared" si="51"/>
        <v>4101920</v>
      </c>
      <c r="C1133" s="71" t="s">
        <v>27</v>
      </c>
      <c r="D1133" s="71">
        <v>1164</v>
      </c>
      <c r="E1133" s="71" t="s">
        <v>2779</v>
      </c>
      <c r="F1133" s="71">
        <v>481</v>
      </c>
      <c r="G1133" s="71">
        <v>224</v>
      </c>
      <c r="H1133" s="72">
        <v>0.4657</v>
      </c>
      <c r="I1133" s="73">
        <f t="shared" si="52"/>
        <v>55</v>
      </c>
      <c r="J1133" s="73">
        <f t="shared" si="53"/>
        <v>14</v>
      </c>
      <c r="K1133" s="22"/>
    </row>
    <row r="1134" spans="1:11" x14ac:dyDescent="0.35">
      <c r="A1134" s="71">
        <v>2243</v>
      </c>
      <c r="B1134" s="71">
        <f t="shared" si="51"/>
        <v>4101920</v>
      </c>
      <c r="C1134" s="71" t="s">
        <v>27</v>
      </c>
      <c r="D1134" s="71">
        <v>1187</v>
      </c>
      <c r="E1134" s="71" t="s">
        <v>2780</v>
      </c>
      <c r="F1134" s="74">
        <v>1512</v>
      </c>
      <c r="G1134" s="71">
        <v>703</v>
      </c>
      <c r="H1134" s="72">
        <v>0.46489999999999998</v>
      </c>
      <c r="I1134" s="73">
        <f t="shared" si="52"/>
        <v>55</v>
      </c>
      <c r="J1134" s="73">
        <f t="shared" si="53"/>
        <v>14</v>
      </c>
      <c r="K1134" s="22"/>
    </row>
    <row r="1135" spans="1:11" x14ac:dyDescent="0.35">
      <c r="A1135" s="71">
        <v>2243</v>
      </c>
      <c r="B1135" s="71">
        <f t="shared" si="51"/>
        <v>4101920</v>
      </c>
      <c r="C1135" s="71" t="s">
        <v>27</v>
      </c>
      <c r="D1135" s="71">
        <v>1162</v>
      </c>
      <c r="E1135" s="71" t="s">
        <v>2781</v>
      </c>
      <c r="F1135" s="71">
        <v>523</v>
      </c>
      <c r="G1135" s="71">
        <v>242</v>
      </c>
      <c r="H1135" s="72">
        <v>0.4627</v>
      </c>
      <c r="I1135" s="73">
        <f t="shared" si="52"/>
        <v>55</v>
      </c>
      <c r="J1135" s="73">
        <f t="shared" si="53"/>
        <v>14</v>
      </c>
      <c r="K1135" s="22"/>
    </row>
    <row r="1136" spans="1:11" x14ac:dyDescent="0.35">
      <c r="A1136" s="71">
        <v>2243</v>
      </c>
      <c r="B1136" s="71">
        <f t="shared" si="51"/>
        <v>4101920</v>
      </c>
      <c r="C1136" s="71" t="s">
        <v>27</v>
      </c>
      <c r="D1136" s="71">
        <v>1172</v>
      </c>
      <c r="E1136" s="71" t="s">
        <v>2782</v>
      </c>
      <c r="F1136" s="71">
        <v>529</v>
      </c>
      <c r="G1136" s="71">
        <v>238</v>
      </c>
      <c r="H1136" s="72">
        <v>0.44990000000000002</v>
      </c>
      <c r="I1136" s="73">
        <f t="shared" si="52"/>
        <v>55</v>
      </c>
      <c r="J1136" s="73">
        <f t="shared" si="53"/>
        <v>14</v>
      </c>
      <c r="K1136" s="22"/>
    </row>
    <row r="1137" spans="1:11" x14ac:dyDescent="0.35">
      <c r="A1137" s="71">
        <v>2243</v>
      </c>
      <c r="B1137" s="71">
        <f t="shared" si="51"/>
        <v>4101920</v>
      </c>
      <c r="C1137" s="71" t="s">
        <v>27</v>
      </c>
      <c r="D1137" s="71">
        <v>1173</v>
      </c>
      <c r="E1137" s="71" t="s">
        <v>2783</v>
      </c>
      <c r="F1137" s="71">
        <v>346</v>
      </c>
      <c r="G1137" s="71">
        <v>143</v>
      </c>
      <c r="H1137" s="72">
        <v>0.4133</v>
      </c>
      <c r="I1137" s="73">
        <f t="shared" si="52"/>
        <v>55</v>
      </c>
      <c r="J1137" s="73">
        <f t="shared" si="53"/>
        <v>14</v>
      </c>
      <c r="K1137" s="22"/>
    </row>
    <row r="1138" spans="1:11" ht="29" x14ac:dyDescent="0.35">
      <c r="A1138" s="71">
        <v>2243</v>
      </c>
      <c r="B1138" s="71">
        <f t="shared" si="51"/>
        <v>4101920</v>
      </c>
      <c r="C1138" s="71" t="s">
        <v>27</v>
      </c>
      <c r="D1138" s="71">
        <v>4638</v>
      </c>
      <c r="E1138" s="71" t="s">
        <v>318</v>
      </c>
      <c r="F1138" s="71">
        <v>681</v>
      </c>
      <c r="G1138" s="71">
        <v>281</v>
      </c>
      <c r="H1138" s="72">
        <v>0.41260000000000002</v>
      </c>
      <c r="I1138" s="73">
        <f t="shared" si="52"/>
        <v>55</v>
      </c>
      <c r="J1138" s="73">
        <f t="shared" si="53"/>
        <v>14</v>
      </c>
      <c r="K1138" s="22"/>
    </row>
    <row r="1139" spans="1:11" x14ac:dyDescent="0.35">
      <c r="A1139" s="71">
        <v>2243</v>
      </c>
      <c r="B1139" s="71">
        <f t="shared" si="51"/>
        <v>4101920</v>
      </c>
      <c r="C1139" s="71" t="s">
        <v>27</v>
      </c>
      <c r="D1139" s="71">
        <v>2783</v>
      </c>
      <c r="E1139" s="71" t="s">
        <v>2784</v>
      </c>
      <c r="F1139" s="74">
        <v>1413</v>
      </c>
      <c r="G1139" s="71">
        <v>566</v>
      </c>
      <c r="H1139" s="72">
        <v>0.40060000000000001</v>
      </c>
      <c r="I1139" s="73">
        <f t="shared" si="52"/>
        <v>55</v>
      </c>
      <c r="J1139" s="73">
        <f t="shared" si="53"/>
        <v>14</v>
      </c>
      <c r="K1139" s="22"/>
    </row>
    <row r="1140" spans="1:11" x14ac:dyDescent="0.35">
      <c r="A1140" s="71">
        <v>2243</v>
      </c>
      <c r="B1140" s="71">
        <f t="shared" si="51"/>
        <v>4101920</v>
      </c>
      <c r="C1140" s="71" t="s">
        <v>27</v>
      </c>
      <c r="D1140" s="71">
        <v>1182</v>
      </c>
      <c r="E1140" s="71" t="s">
        <v>2785</v>
      </c>
      <c r="F1140" s="71">
        <v>857</v>
      </c>
      <c r="G1140" s="71">
        <v>342</v>
      </c>
      <c r="H1140" s="72">
        <v>0.39910000000000001</v>
      </c>
      <c r="I1140" s="73">
        <f t="shared" si="52"/>
        <v>55</v>
      </c>
      <c r="J1140" s="73">
        <f t="shared" si="53"/>
        <v>14</v>
      </c>
      <c r="K1140" s="22"/>
    </row>
    <row r="1141" spans="1:11" x14ac:dyDescent="0.35">
      <c r="A1141" s="71">
        <v>2243</v>
      </c>
      <c r="B1141" s="71">
        <f t="shared" si="51"/>
        <v>4101920</v>
      </c>
      <c r="C1141" s="71" t="s">
        <v>27</v>
      </c>
      <c r="D1141" s="71">
        <v>1161</v>
      </c>
      <c r="E1141" s="71" t="s">
        <v>2786</v>
      </c>
      <c r="F1141" s="71">
        <v>423</v>
      </c>
      <c r="G1141" s="71">
        <v>143</v>
      </c>
      <c r="H1141" s="72">
        <v>0.33810000000000001</v>
      </c>
      <c r="I1141" s="73">
        <f t="shared" si="52"/>
        <v>55</v>
      </c>
      <c r="J1141" s="73">
        <f t="shared" si="53"/>
        <v>14</v>
      </c>
      <c r="K1141" s="22"/>
    </row>
    <row r="1142" spans="1:11" x14ac:dyDescent="0.35">
      <c r="A1142" s="71">
        <v>2243</v>
      </c>
      <c r="B1142" s="71">
        <f t="shared" si="51"/>
        <v>4101920</v>
      </c>
      <c r="C1142" s="71" t="s">
        <v>27</v>
      </c>
      <c r="D1142" s="71">
        <v>1176</v>
      </c>
      <c r="E1142" s="71" t="s">
        <v>2787</v>
      </c>
      <c r="F1142" s="71">
        <v>367</v>
      </c>
      <c r="G1142" s="71">
        <v>115</v>
      </c>
      <c r="H1142" s="72">
        <v>0.31340000000000001</v>
      </c>
      <c r="I1142" s="73">
        <f t="shared" si="52"/>
        <v>55</v>
      </c>
      <c r="J1142" s="73">
        <f t="shared" si="53"/>
        <v>14</v>
      </c>
      <c r="K1142" s="22"/>
    </row>
    <row r="1143" spans="1:11" x14ac:dyDescent="0.35">
      <c r="A1143" s="71">
        <v>2243</v>
      </c>
      <c r="B1143" s="71">
        <f t="shared" si="51"/>
        <v>4101920</v>
      </c>
      <c r="C1143" s="71" t="s">
        <v>27</v>
      </c>
      <c r="D1143" s="71">
        <v>1319</v>
      </c>
      <c r="E1143" s="71" t="s">
        <v>2788</v>
      </c>
      <c r="F1143" s="71">
        <v>995</v>
      </c>
      <c r="G1143" s="71">
        <v>280</v>
      </c>
      <c r="H1143" s="72">
        <v>0.28139999999999998</v>
      </c>
      <c r="I1143" s="73">
        <f t="shared" si="52"/>
        <v>55</v>
      </c>
      <c r="J1143" s="73">
        <f t="shared" si="53"/>
        <v>14</v>
      </c>
      <c r="K1143" s="22"/>
    </row>
    <row r="1144" spans="1:11" x14ac:dyDescent="0.35">
      <c r="A1144" s="71">
        <v>2243</v>
      </c>
      <c r="B1144" s="71">
        <f t="shared" si="51"/>
        <v>4101920</v>
      </c>
      <c r="C1144" s="71" t="s">
        <v>27</v>
      </c>
      <c r="D1144" s="71">
        <v>1184</v>
      </c>
      <c r="E1144" s="71" t="s">
        <v>2789</v>
      </c>
      <c r="F1144" s="71">
        <v>809</v>
      </c>
      <c r="G1144" s="71">
        <v>225</v>
      </c>
      <c r="H1144" s="72">
        <v>0.27810000000000001</v>
      </c>
      <c r="I1144" s="73">
        <f t="shared" si="52"/>
        <v>55</v>
      </c>
      <c r="J1144" s="73">
        <f t="shared" si="53"/>
        <v>14</v>
      </c>
      <c r="K1144" s="22"/>
    </row>
    <row r="1145" spans="1:11" x14ac:dyDescent="0.35">
      <c r="A1145" s="71">
        <v>2243</v>
      </c>
      <c r="B1145" s="71">
        <f t="shared" si="51"/>
        <v>4101920</v>
      </c>
      <c r="C1145" s="71" t="s">
        <v>27</v>
      </c>
      <c r="D1145" s="71">
        <v>1165</v>
      </c>
      <c r="E1145" s="71" t="s">
        <v>2790</v>
      </c>
      <c r="F1145" s="71">
        <v>645</v>
      </c>
      <c r="G1145" s="71">
        <v>163</v>
      </c>
      <c r="H1145" s="72">
        <v>0.25269999999999998</v>
      </c>
      <c r="I1145" s="73">
        <f t="shared" si="52"/>
        <v>55</v>
      </c>
      <c r="J1145" s="73">
        <f t="shared" si="53"/>
        <v>14</v>
      </c>
      <c r="K1145" s="22"/>
    </row>
    <row r="1146" spans="1:11" x14ac:dyDescent="0.35">
      <c r="A1146" s="71">
        <v>2243</v>
      </c>
      <c r="B1146" s="71">
        <f t="shared" si="51"/>
        <v>4101920</v>
      </c>
      <c r="C1146" s="71" t="s">
        <v>27</v>
      </c>
      <c r="D1146" s="71">
        <v>1180</v>
      </c>
      <c r="E1146" s="71" t="s">
        <v>2791</v>
      </c>
      <c r="F1146" s="71">
        <v>968</v>
      </c>
      <c r="G1146" s="71">
        <v>237</v>
      </c>
      <c r="H1146" s="72">
        <v>0.24479999999999999</v>
      </c>
      <c r="I1146" s="73">
        <f t="shared" si="52"/>
        <v>55</v>
      </c>
      <c r="J1146" s="73">
        <f t="shared" si="53"/>
        <v>14</v>
      </c>
      <c r="K1146" s="22"/>
    </row>
    <row r="1147" spans="1:11" x14ac:dyDescent="0.35">
      <c r="A1147" s="71">
        <v>2243</v>
      </c>
      <c r="B1147" s="71">
        <f t="shared" si="51"/>
        <v>4101920</v>
      </c>
      <c r="C1147" s="71" t="s">
        <v>27</v>
      </c>
      <c r="D1147" s="71">
        <v>1320</v>
      </c>
      <c r="E1147" s="71" t="s">
        <v>2792</v>
      </c>
      <c r="F1147" s="74">
        <v>2403</v>
      </c>
      <c r="G1147" s="71">
        <v>548</v>
      </c>
      <c r="H1147" s="72">
        <v>0.22800000000000001</v>
      </c>
      <c r="I1147" s="73">
        <f t="shared" si="52"/>
        <v>55</v>
      </c>
      <c r="J1147" s="73">
        <f t="shared" si="53"/>
        <v>14</v>
      </c>
      <c r="K1147" s="22"/>
    </row>
    <row r="1148" spans="1:11" x14ac:dyDescent="0.35">
      <c r="A1148" s="71">
        <v>2243</v>
      </c>
      <c r="B1148" s="71">
        <f t="shared" si="51"/>
        <v>4101920</v>
      </c>
      <c r="C1148" s="71" t="s">
        <v>27</v>
      </c>
      <c r="D1148" s="71">
        <v>1303</v>
      </c>
      <c r="E1148" s="71" t="s">
        <v>2793</v>
      </c>
      <c r="F1148" s="71">
        <v>613</v>
      </c>
      <c r="G1148" s="71">
        <v>139</v>
      </c>
      <c r="H1148" s="72">
        <v>0.2268</v>
      </c>
      <c r="I1148" s="73">
        <f t="shared" si="52"/>
        <v>55</v>
      </c>
      <c r="J1148" s="73">
        <f t="shared" si="53"/>
        <v>14</v>
      </c>
      <c r="K1148" s="22"/>
    </row>
    <row r="1149" spans="1:11" ht="29" x14ac:dyDescent="0.35">
      <c r="A1149" s="71">
        <v>2243</v>
      </c>
      <c r="B1149" s="71">
        <f t="shared" si="51"/>
        <v>4101920</v>
      </c>
      <c r="C1149" s="71" t="s">
        <v>27</v>
      </c>
      <c r="D1149" s="71">
        <v>1304</v>
      </c>
      <c r="E1149" s="71" t="s">
        <v>315</v>
      </c>
      <c r="F1149" s="71">
        <v>683</v>
      </c>
      <c r="G1149" s="71">
        <v>138</v>
      </c>
      <c r="H1149" s="72">
        <v>0.20200000000000001</v>
      </c>
      <c r="I1149" s="73">
        <f t="shared" si="52"/>
        <v>55</v>
      </c>
      <c r="J1149" s="73">
        <f t="shared" si="53"/>
        <v>14</v>
      </c>
      <c r="K1149" s="22"/>
    </row>
    <row r="1150" spans="1:11" ht="29" x14ac:dyDescent="0.35">
      <c r="A1150" s="71">
        <v>2243</v>
      </c>
      <c r="B1150" s="71">
        <f t="shared" si="51"/>
        <v>4101920</v>
      </c>
      <c r="C1150" s="71" t="s">
        <v>27</v>
      </c>
      <c r="D1150" s="71">
        <v>4805</v>
      </c>
      <c r="E1150" s="71" t="s">
        <v>314</v>
      </c>
      <c r="F1150" s="71">
        <v>427</v>
      </c>
      <c r="G1150" s="71">
        <v>86</v>
      </c>
      <c r="H1150" s="72">
        <v>0.2014</v>
      </c>
      <c r="I1150" s="73">
        <f t="shared" si="52"/>
        <v>55</v>
      </c>
      <c r="J1150" s="73">
        <f t="shared" si="53"/>
        <v>14</v>
      </c>
      <c r="K1150" s="22"/>
    </row>
    <row r="1151" spans="1:11" x14ac:dyDescent="0.35">
      <c r="A1151" s="71">
        <v>2243</v>
      </c>
      <c r="B1151" s="71">
        <f t="shared" si="51"/>
        <v>4101920</v>
      </c>
      <c r="C1151" s="71" t="s">
        <v>27</v>
      </c>
      <c r="D1151" s="71">
        <v>1174</v>
      </c>
      <c r="E1151" s="71" t="s">
        <v>2794</v>
      </c>
      <c r="F1151" s="71">
        <v>417</v>
      </c>
      <c r="G1151" s="71">
        <v>79</v>
      </c>
      <c r="H1151" s="72">
        <v>0.18940000000000001</v>
      </c>
      <c r="I1151" s="73">
        <f t="shared" si="52"/>
        <v>55</v>
      </c>
      <c r="J1151" s="73">
        <f t="shared" si="53"/>
        <v>14</v>
      </c>
      <c r="K1151" s="22"/>
    </row>
    <row r="1152" spans="1:11" x14ac:dyDescent="0.35">
      <c r="A1152" s="71">
        <v>2243</v>
      </c>
      <c r="B1152" s="71">
        <f t="shared" si="51"/>
        <v>4101920</v>
      </c>
      <c r="C1152" s="71" t="s">
        <v>27</v>
      </c>
      <c r="D1152" s="71">
        <v>1170</v>
      </c>
      <c r="E1152" s="71" t="s">
        <v>2795</v>
      </c>
      <c r="F1152" s="71">
        <v>319</v>
      </c>
      <c r="G1152" s="71">
        <v>57</v>
      </c>
      <c r="H1152" s="72">
        <v>0.1787</v>
      </c>
      <c r="I1152" s="73">
        <f t="shared" si="52"/>
        <v>55</v>
      </c>
      <c r="J1152" s="73">
        <f t="shared" si="53"/>
        <v>14</v>
      </c>
      <c r="K1152" s="22"/>
    </row>
    <row r="1153" spans="1:11" x14ac:dyDescent="0.35">
      <c r="A1153" s="71">
        <v>2243</v>
      </c>
      <c r="B1153" s="71">
        <f t="shared" si="51"/>
        <v>4101920</v>
      </c>
      <c r="C1153" s="71" t="s">
        <v>27</v>
      </c>
      <c r="D1153" s="71">
        <v>5381</v>
      </c>
      <c r="E1153" s="71" t="s">
        <v>2796</v>
      </c>
      <c r="F1153" s="74">
        <v>1780</v>
      </c>
      <c r="G1153" s="71">
        <v>312</v>
      </c>
      <c r="H1153" s="72">
        <v>0.17530000000000001</v>
      </c>
      <c r="I1153" s="73">
        <f t="shared" si="52"/>
        <v>55</v>
      </c>
      <c r="J1153" s="73">
        <f t="shared" si="53"/>
        <v>14</v>
      </c>
      <c r="K1153" s="22"/>
    </row>
    <row r="1154" spans="1:11" x14ac:dyDescent="0.35">
      <c r="A1154" s="71">
        <v>2243</v>
      </c>
      <c r="B1154" s="71">
        <f t="shared" si="51"/>
        <v>4101920</v>
      </c>
      <c r="C1154" s="71" t="s">
        <v>27</v>
      </c>
      <c r="D1154" s="71">
        <v>1175</v>
      </c>
      <c r="E1154" s="71" t="s">
        <v>2797</v>
      </c>
      <c r="F1154" s="71">
        <v>514</v>
      </c>
      <c r="G1154" s="71">
        <v>89</v>
      </c>
      <c r="H1154" s="72">
        <v>0.17319999999999999</v>
      </c>
      <c r="I1154" s="73">
        <f t="shared" si="52"/>
        <v>55</v>
      </c>
      <c r="J1154" s="73">
        <f t="shared" si="53"/>
        <v>14</v>
      </c>
      <c r="K1154" s="22"/>
    </row>
    <row r="1155" spans="1:11" x14ac:dyDescent="0.35">
      <c r="A1155" s="71">
        <v>2243</v>
      </c>
      <c r="B1155" s="71">
        <f t="shared" si="51"/>
        <v>4101920</v>
      </c>
      <c r="C1155" s="71" t="s">
        <v>27</v>
      </c>
      <c r="D1155" s="71">
        <v>1171</v>
      </c>
      <c r="E1155" s="71" t="s">
        <v>2798</v>
      </c>
      <c r="F1155" s="71">
        <v>573</v>
      </c>
      <c r="G1155" s="71">
        <v>94</v>
      </c>
      <c r="H1155" s="72">
        <v>0.16400000000000001</v>
      </c>
      <c r="I1155" s="73">
        <f t="shared" si="52"/>
        <v>55</v>
      </c>
      <c r="J1155" s="73">
        <f t="shared" si="53"/>
        <v>14</v>
      </c>
      <c r="K1155" s="22"/>
    </row>
    <row r="1156" spans="1:11" x14ac:dyDescent="0.35">
      <c r="A1156" s="71">
        <v>2243</v>
      </c>
      <c r="B1156" s="71">
        <f t="shared" si="51"/>
        <v>4101920</v>
      </c>
      <c r="C1156" s="71" t="s">
        <v>27</v>
      </c>
      <c r="D1156" s="71">
        <v>1156</v>
      </c>
      <c r="E1156" s="71" t="s">
        <v>2799</v>
      </c>
      <c r="F1156" s="71">
        <v>525</v>
      </c>
      <c r="G1156" s="71">
        <v>82</v>
      </c>
      <c r="H1156" s="72">
        <v>0.15620000000000001</v>
      </c>
      <c r="I1156" s="73">
        <f t="shared" si="52"/>
        <v>55</v>
      </c>
      <c r="J1156" s="73">
        <f t="shared" si="53"/>
        <v>14</v>
      </c>
      <c r="K1156" s="22"/>
    </row>
    <row r="1157" spans="1:11" x14ac:dyDescent="0.35">
      <c r="A1157" s="71">
        <v>2243</v>
      </c>
      <c r="B1157" s="71">
        <f t="shared" si="51"/>
        <v>4101920</v>
      </c>
      <c r="C1157" s="71" t="s">
        <v>27</v>
      </c>
      <c r="D1157" s="71">
        <v>1160</v>
      </c>
      <c r="E1157" s="71" t="s">
        <v>2800</v>
      </c>
      <c r="F1157" s="71">
        <v>492</v>
      </c>
      <c r="G1157" s="71">
        <v>74</v>
      </c>
      <c r="H1157" s="72">
        <v>0.15040000000000001</v>
      </c>
      <c r="I1157" s="73">
        <f t="shared" si="52"/>
        <v>55</v>
      </c>
      <c r="J1157" s="73">
        <f t="shared" si="53"/>
        <v>14</v>
      </c>
      <c r="K1157" s="22"/>
    </row>
    <row r="1158" spans="1:11" ht="29" x14ac:dyDescent="0.35">
      <c r="A1158" s="71">
        <v>2243</v>
      </c>
      <c r="B1158" s="71">
        <f t="shared" si="51"/>
        <v>4101920</v>
      </c>
      <c r="C1158" s="71" t="s">
        <v>27</v>
      </c>
      <c r="D1158" s="71">
        <v>4474</v>
      </c>
      <c r="E1158" s="71" t="s">
        <v>339</v>
      </c>
      <c r="F1158" s="71">
        <v>840</v>
      </c>
      <c r="G1158" s="71">
        <v>123</v>
      </c>
      <c r="H1158" s="72">
        <v>0.1464</v>
      </c>
      <c r="I1158" s="73">
        <f t="shared" si="52"/>
        <v>55</v>
      </c>
      <c r="J1158" s="73">
        <f t="shared" si="53"/>
        <v>14</v>
      </c>
      <c r="K1158" s="22"/>
    </row>
    <row r="1159" spans="1:11" x14ac:dyDescent="0.35">
      <c r="A1159" s="71">
        <v>2243</v>
      </c>
      <c r="B1159" s="71">
        <f t="shared" si="51"/>
        <v>4101920</v>
      </c>
      <c r="C1159" s="71" t="s">
        <v>27</v>
      </c>
      <c r="D1159" s="71">
        <v>1270</v>
      </c>
      <c r="E1159" s="71" t="s">
        <v>2801</v>
      </c>
      <c r="F1159" s="71">
        <v>530</v>
      </c>
      <c r="G1159" s="71">
        <v>77</v>
      </c>
      <c r="H1159" s="72">
        <v>0.14530000000000001</v>
      </c>
      <c r="I1159" s="73">
        <f t="shared" si="52"/>
        <v>55</v>
      </c>
      <c r="J1159" s="73">
        <f t="shared" si="53"/>
        <v>14</v>
      </c>
      <c r="K1159" s="22"/>
    </row>
    <row r="1160" spans="1:11" x14ac:dyDescent="0.35">
      <c r="A1160" s="71">
        <v>2243</v>
      </c>
      <c r="B1160" s="71">
        <f t="shared" ref="B1160:B1223" si="54">IF(ISNA(VLOOKUP($A1160,POVRT,7,FALSE)),0,VLOOKUP($A1160,POVRT,7,FALSE))</f>
        <v>4101920</v>
      </c>
      <c r="C1160" s="71" t="s">
        <v>27</v>
      </c>
      <c r="D1160" s="71">
        <v>1188</v>
      </c>
      <c r="E1160" s="71" t="s">
        <v>2802</v>
      </c>
      <c r="F1160" s="74">
        <v>2013</v>
      </c>
      <c r="G1160" s="71">
        <v>257</v>
      </c>
      <c r="H1160" s="72">
        <v>0.12770000000000001</v>
      </c>
      <c r="I1160" s="73">
        <f t="shared" ref="I1160:I1223" si="55">IF(ISNA(VLOOKUP($A1160,Quar,3,FALSE)),0,VLOOKUP($A1160,Quar,3,FALSE))</f>
        <v>55</v>
      </c>
      <c r="J1160" s="73">
        <f t="shared" ref="J1160:J1223" si="56">IF(ISNA(VLOOKUP($A1160,Quar,6,FALSE)),0,VLOOKUP($A1160,Quar,6,FALSE))</f>
        <v>14</v>
      </c>
      <c r="K1160" s="22"/>
    </row>
    <row r="1161" spans="1:11" x14ac:dyDescent="0.35">
      <c r="A1161" s="71">
        <v>2243</v>
      </c>
      <c r="B1161" s="71">
        <f t="shared" si="54"/>
        <v>4101920</v>
      </c>
      <c r="C1161" s="71" t="s">
        <v>27</v>
      </c>
      <c r="D1161" s="71">
        <v>2781</v>
      </c>
      <c r="E1161" s="71" t="s">
        <v>2803</v>
      </c>
      <c r="F1161" s="71">
        <v>596</v>
      </c>
      <c r="G1161" s="71">
        <v>76</v>
      </c>
      <c r="H1161" s="72">
        <v>0.1275</v>
      </c>
      <c r="I1161" s="73">
        <f t="shared" si="55"/>
        <v>55</v>
      </c>
      <c r="J1161" s="73">
        <f t="shared" si="56"/>
        <v>14</v>
      </c>
      <c r="K1161" s="22"/>
    </row>
    <row r="1162" spans="1:11" x14ac:dyDescent="0.35">
      <c r="A1162" s="71">
        <v>2243</v>
      </c>
      <c r="B1162" s="71">
        <f t="shared" si="54"/>
        <v>4101920</v>
      </c>
      <c r="C1162" s="71" t="s">
        <v>27</v>
      </c>
      <c r="D1162" s="71">
        <v>1178</v>
      </c>
      <c r="E1162" s="71" t="s">
        <v>2804</v>
      </c>
      <c r="F1162" s="71">
        <v>343</v>
      </c>
      <c r="G1162" s="71">
        <v>41</v>
      </c>
      <c r="H1162" s="72">
        <v>0.1195</v>
      </c>
      <c r="I1162" s="73">
        <f t="shared" si="55"/>
        <v>55</v>
      </c>
      <c r="J1162" s="73">
        <f t="shared" si="56"/>
        <v>14</v>
      </c>
      <c r="K1162" s="22"/>
    </row>
    <row r="1163" spans="1:11" x14ac:dyDescent="0.35">
      <c r="A1163" s="71">
        <v>2243</v>
      </c>
      <c r="B1163" s="71">
        <f t="shared" si="54"/>
        <v>4101920</v>
      </c>
      <c r="C1163" s="71" t="s">
        <v>27</v>
      </c>
      <c r="D1163" s="71">
        <v>4671</v>
      </c>
      <c r="E1163" s="71" t="s">
        <v>2805</v>
      </c>
      <c r="F1163" s="71">
        <v>689</v>
      </c>
      <c r="G1163" s="71">
        <v>81</v>
      </c>
      <c r="H1163" s="72">
        <v>0.1176</v>
      </c>
      <c r="I1163" s="73">
        <f t="shared" si="55"/>
        <v>55</v>
      </c>
      <c r="J1163" s="73">
        <f t="shared" si="56"/>
        <v>14</v>
      </c>
      <c r="K1163" s="22"/>
    </row>
    <row r="1164" spans="1:11" x14ac:dyDescent="0.35">
      <c r="A1164" s="71">
        <v>2243</v>
      </c>
      <c r="B1164" s="71">
        <f t="shared" si="54"/>
        <v>4101920</v>
      </c>
      <c r="C1164" s="71" t="s">
        <v>27</v>
      </c>
      <c r="D1164" s="71">
        <v>4712</v>
      </c>
      <c r="E1164" s="71" t="s">
        <v>362</v>
      </c>
      <c r="F1164" s="71">
        <v>881</v>
      </c>
      <c r="G1164" s="71">
        <v>103</v>
      </c>
      <c r="H1164" s="72">
        <v>0.1169</v>
      </c>
      <c r="I1164" s="73">
        <f t="shared" si="55"/>
        <v>55</v>
      </c>
      <c r="J1164" s="73">
        <f t="shared" si="56"/>
        <v>14</v>
      </c>
      <c r="K1164" s="22"/>
    </row>
    <row r="1165" spans="1:11" x14ac:dyDescent="0.35">
      <c r="A1165" s="71">
        <v>2243</v>
      </c>
      <c r="B1165" s="71">
        <f t="shared" si="54"/>
        <v>4101920</v>
      </c>
      <c r="C1165" s="71" t="s">
        <v>27</v>
      </c>
      <c r="D1165" s="71">
        <v>1158</v>
      </c>
      <c r="E1165" s="71" t="s">
        <v>2806</v>
      </c>
      <c r="F1165" s="71">
        <v>423</v>
      </c>
      <c r="G1165" s="71">
        <v>49</v>
      </c>
      <c r="H1165" s="72">
        <v>0.1158</v>
      </c>
      <c r="I1165" s="73">
        <f t="shared" si="55"/>
        <v>55</v>
      </c>
      <c r="J1165" s="73">
        <f t="shared" si="56"/>
        <v>14</v>
      </c>
      <c r="K1165" s="22"/>
    </row>
    <row r="1166" spans="1:11" x14ac:dyDescent="0.35">
      <c r="A1166" s="71">
        <v>2243</v>
      </c>
      <c r="B1166" s="71">
        <f t="shared" si="54"/>
        <v>4101920</v>
      </c>
      <c r="C1166" s="71" t="s">
        <v>27</v>
      </c>
      <c r="D1166" s="71">
        <v>5382</v>
      </c>
      <c r="E1166" s="71" t="s">
        <v>2807</v>
      </c>
      <c r="F1166" s="71">
        <v>682</v>
      </c>
      <c r="G1166" s="71">
        <v>76</v>
      </c>
      <c r="H1166" s="72">
        <v>0.1114</v>
      </c>
      <c r="I1166" s="73">
        <f t="shared" si="55"/>
        <v>55</v>
      </c>
      <c r="J1166" s="73">
        <f t="shared" si="56"/>
        <v>14</v>
      </c>
      <c r="K1166" s="22"/>
    </row>
    <row r="1167" spans="1:11" x14ac:dyDescent="0.35">
      <c r="A1167" s="71">
        <v>2243</v>
      </c>
      <c r="B1167" s="71">
        <f t="shared" si="54"/>
        <v>4101920</v>
      </c>
      <c r="C1167" s="71" t="s">
        <v>27</v>
      </c>
      <c r="D1167" s="71">
        <v>2782</v>
      </c>
      <c r="E1167" s="71" t="s">
        <v>2808</v>
      </c>
      <c r="F1167" s="74">
        <v>1615</v>
      </c>
      <c r="G1167" s="71">
        <v>158</v>
      </c>
      <c r="H1167" s="72">
        <v>9.7799999999999998E-2</v>
      </c>
      <c r="I1167" s="73">
        <f t="shared" si="55"/>
        <v>55</v>
      </c>
      <c r="J1167" s="73">
        <f t="shared" si="56"/>
        <v>14</v>
      </c>
      <c r="K1167" s="22"/>
    </row>
    <row r="1168" spans="1:11" x14ac:dyDescent="0.35">
      <c r="A1168" s="71">
        <v>2243</v>
      </c>
      <c r="B1168" s="71">
        <f t="shared" si="54"/>
        <v>4101920</v>
      </c>
      <c r="C1168" s="71" t="s">
        <v>27</v>
      </c>
      <c r="D1168" s="71">
        <v>4867</v>
      </c>
      <c r="E1168" s="71" t="s">
        <v>338</v>
      </c>
      <c r="F1168" s="71">
        <v>314</v>
      </c>
      <c r="G1168" s="71">
        <v>13</v>
      </c>
      <c r="H1168" s="72">
        <v>4.1399999999999999E-2</v>
      </c>
      <c r="I1168" s="73">
        <f t="shared" si="55"/>
        <v>55</v>
      </c>
      <c r="J1168" s="73">
        <f t="shared" si="56"/>
        <v>14</v>
      </c>
      <c r="K1168" s="22"/>
    </row>
    <row r="1169" spans="1:11" x14ac:dyDescent="0.35">
      <c r="A1169" s="71">
        <v>2243</v>
      </c>
      <c r="B1169" s="71">
        <f t="shared" si="54"/>
        <v>4101920</v>
      </c>
      <c r="C1169" s="71" t="s">
        <v>27</v>
      </c>
      <c r="D1169" s="71">
        <v>3437</v>
      </c>
      <c r="E1169" s="71" t="s">
        <v>2809</v>
      </c>
      <c r="F1169" s="71">
        <v>740</v>
      </c>
      <c r="G1169" s="71">
        <v>30</v>
      </c>
      <c r="H1169" s="72">
        <v>4.0500000000000001E-2</v>
      </c>
      <c r="I1169" s="73">
        <f t="shared" si="55"/>
        <v>55</v>
      </c>
      <c r="J1169" s="73">
        <f t="shared" si="56"/>
        <v>14</v>
      </c>
      <c r="K1169" s="22"/>
    </row>
    <row r="1170" spans="1:11" x14ac:dyDescent="0.35">
      <c r="A1170" s="71">
        <v>2243</v>
      </c>
      <c r="B1170" s="71">
        <f t="shared" si="54"/>
        <v>4101920</v>
      </c>
      <c r="C1170" s="71" t="s">
        <v>27</v>
      </c>
      <c r="D1170" s="71">
        <v>1370</v>
      </c>
      <c r="E1170" s="71" t="s">
        <v>2810</v>
      </c>
      <c r="F1170" s="71">
        <v>654</v>
      </c>
      <c r="G1170" s="71">
        <v>15</v>
      </c>
      <c r="H1170" s="72">
        <v>2.29E-2</v>
      </c>
      <c r="I1170" s="73">
        <f t="shared" si="55"/>
        <v>55</v>
      </c>
      <c r="J1170" s="73">
        <f t="shared" si="56"/>
        <v>14</v>
      </c>
      <c r="K1170" s="22"/>
    </row>
    <row r="1171" spans="1:11" x14ac:dyDescent="0.35">
      <c r="A1171" s="71">
        <v>2243</v>
      </c>
      <c r="B1171" s="71">
        <f t="shared" si="54"/>
        <v>4101920</v>
      </c>
      <c r="C1171" s="71" t="s">
        <v>27</v>
      </c>
      <c r="D1171" s="71">
        <v>5506</v>
      </c>
      <c r="E1171" s="71" t="s">
        <v>333</v>
      </c>
      <c r="F1171" s="71">
        <v>1</v>
      </c>
      <c r="G1171" s="71">
        <v>0</v>
      </c>
      <c r="H1171" s="72">
        <v>0</v>
      </c>
      <c r="I1171" s="73">
        <f t="shared" si="55"/>
        <v>55</v>
      </c>
      <c r="J1171" s="73">
        <f t="shared" si="56"/>
        <v>14</v>
      </c>
      <c r="K1171" s="22"/>
    </row>
    <row r="1172" spans="1:11" x14ac:dyDescent="0.35">
      <c r="A1172" s="71">
        <v>2244</v>
      </c>
      <c r="B1172" s="71">
        <f t="shared" si="54"/>
        <v>4111290</v>
      </c>
      <c r="C1172" s="71" t="s">
        <v>69</v>
      </c>
      <c r="D1172" s="71">
        <v>1191</v>
      </c>
      <c r="E1172" s="71" t="s">
        <v>2811</v>
      </c>
      <c r="F1172" s="71">
        <v>425</v>
      </c>
      <c r="G1172" s="71">
        <v>97</v>
      </c>
      <c r="H1172" s="72">
        <v>0.22819999999999999</v>
      </c>
      <c r="I1172" s="73">
        <f t="shared" si="55"/>
        <v>7</v>
      </c>
      <c r="J1172" s="73">
        <f t="shared" si="56"/>
        <v>2</v>
      </c>
      <c r="K1172" s="22" t="s">
        <v>1889</v>
      </c>
    </row>
    <row r="1173" spans="1:11" x14ac:dyDescent="0.35">
      <c r="A1173" s="71">
        <v>2244</v>
      </c>
      <c r="B1173" s="71">
        <f t="shared" si="54"/>
        <v>4111290</v>
      </c>
      <c r="C1173" s="71" t="s">
        <v>69</v>
      </c>
      <c r="D1173" s="71">
        <v>1192</v>
      </c>
      <c r="E1173" s="71" t="s">
        <v>2812</v>
      </c>
      <c r="F1173" s="74">
        <v>1203</v>
      </c>
      <c r="G1173" s="71">
        <v>152</v>
      </c>
      <c r="H1173" s="72">
        <v>0.12640000000000001</v>
      </c>
      <c r="I1173" s="73">
        <f t="shared" si="55"/>
        <v>7</v>
      </c>
      <c r="J1173" s="73">
        <f t="shared" si="56"/>
        <v>2</v>
      </c>
      <c r="K1173" s="22" t="s">
        <v>1889</v>
      </c>
    </row>
    <row r="1174" spans="1:11" x14ac:dyDescent="0.35">
      <c r="A1174" s="71">
        <v>2244</v>
      </c>
      <c r="B1174" s="71">
        <f t="shared" si="54"/>
        <v>4111290</v>
      </c>
      <c r="C1174" s="71" t="s">
        <v>69</v>
      </c>
      <c r="D1174" s="71">
        <v>1334</v>
      </c>
      <c r="E1174" s="71" t="s">
        <v>2813</v>
      </c>
      <c r="F1174" s="71">
        <v>355</v>
      </c>
      <c r="G1174" s="71">
        <v>37</v>
      </c>
      <c r="H1174" s="72">
        <v>0.1042</v>
      </c>
      <c r="I1174" s="73">
        <f t="shared" si="55"/>
        <v>7</v>
      </c>
      <c r="J1174" s="73">
        <f t="shared" si="56"/>
        <v>2</v>
      </c>
      <c r="K1174" s="22"/>
    </row>
    <row r="1175" spans="1:11" x14ac:dyDescent="0.35">
      <c r="A1175" s="71">
        <v>2244</v>
      </c>
      <c r="B1175" s="71">
        <f t="shared" si="54"/>
        <v>4111290</v>
      </c>
      <c r="C1175" s="71" t="s">
        <v>69</v>
      </c>
      <c r="D1175" s="71">
        <v>1193</v>
      </c>
      <c r="E1175" s="71" t="s">
        <v>2814</v>
      </c>
      <c r="F1175" s="74">
        <v>1617</v>
      </c>
      <c r="G1175" s="71">
        <v>162</v>
      </c>
      <c r="H1175" s="72">
        <v>0.1002</v>
      </c>
      <c r="I1175" s="73">
        <f t="shared" si="55"/>
        <v>7</v>
      </c>
      <c r="J1175" s="73">
        <f t="shared" si="56"/>
        <v>2</v>
      </c>
      <c r="K1175" s="22"/>
    </row>
    <row r="1176" spans="1:11" x14ac:dyDescent="0.35">
      <c r="A1176" s="71">
        <v>2244</v>
      </c>
      <c r="B1176" s="71">
        <f t="shared" si="54"/>
        <v>4111290</v>
      </c>
      <c r="C1176" s="71" t="s">
        <v>69</v>
      </c>
      <c r="D1176" s="71">
        <v>4730</v>
      </c>
      <c r="E1176" s="71" t="s">
        <v>2815</v>
      </c>
      <c r="F1176" s="71">
        <v>615</v>
      </c>
      <c r="G1176" s="71">
        <v>56</v>
      </c>
      <c r="H1176" s="72">
        <v>9.11E-2</v>
      </c>
      <c r="I1176" s="73">
        <f t="shared" si="55"/>
        <v>7</v>
      </c>
      <c r="J1176" s="73">
        <f t="shared" si="56"/>
        <v>2</v>
      </c>
      <c r="K1176" s="22"/>
    </row>
    <row r="1177" spans="1:11" x14ac:dyDescent="0.35">
      <c r="A1177" s="71">
        <v>2244</v>
      </c>
      <c r="B1177" s="71">
        <f t="shared" si="54"/>
        <v>4111290</v>
      </c>
      <c r="C1177" s="71" t="s">
        <v>69</v>
      </c>
      <c r="D1177" s="71">
        <v>3222</v>
      </c>
      <c r="E1177" s="71" t="s">
        <v>2816</v>
      </c>
      <c r="F1177" s="71">
        <v>398</v>
      </c>
      <c r="G1177" s="71">
        <v>31</v>
      </c>
      <c r="H1177" s="72">
        <v>7.7899999999999997E-2</v>
      </c>
      <c r="I1177" s="73">
        <f t="shared" si="55"/>
        <v>7</v>
      </c>
      <c r="J1177" s="73">
        <f t="shared" si="56"/>
        <v>2</v>
      </c>
      <c r="K1177" s="22"/>
    </row>
    <row r="1178" spans="1:11" x14ac:dyDescent="0.35">
      <c r="A1178" s="71">
        <v>2244</v>
      </c>
      <c r="B1178" s="71">
        <f t="shared" si="54"/>
        <v>4111290</v>
      </c>
      <c r="C1178" s="71" t="s">
        <v>69</v>
      </c>
      <c r="D1178" s="71">
        <v>4220</v>
      </c>
      <c r="E1178" s="71" t="s">
        <v>1412</v>
      </c>
      <c r="F1178" s="71">
        <v>209</v>
      </c>
      <c r="G1178" s="71">
        <v>16</v>
      </c>
      <c r="H1178" s="72">
        <v>7.6600000000000001E-2</v>
      </c>
      <c r="I1178" s="73">
        <f t="shared" si="55"/>
        <v>7</v>
      </c>
      <c r="J1178" s="73">
        <f t="shared" si="56"/>
        <v>2</v>
      </c>
      <c r="K1178" s="22"/>
    </row>
    <row r="1179" spans="1:11" x14ac:dyDescent="0.35">
      <c r="A1179" s="71">
        <v>2245</v>
      </c>
      <c r="B1179" s="71">
        <f t="shared" si="54"/>
        <v>4105430</v>
      </c>
      <c r="C1179" s="71" t="s">
        <v>176</v>
      </c>
      <c r="D1179" s="71">
        <v>1195</v>
      </c>
      <c r="E1179" s="71" t="s">
        <v>2817</v>
      </c>
      <c r="F1179" s="71">
        <v>279</v>
      </c>
      <c r="G1179" s="71">
        <v>84</v>
      </c>
      <c r="H1179" s="72">
        <v>0.30109999999999998</v>
      </c>
      <c r="I1179" s="73">
        <f t="shared" si="55"/>
        <v>2</v>
      </c>
      <c r="J1179" s="73">
        <f t="shared" si="56"/>
        <v>1</v>
      </c>
      <c r="K1179" s="22" t="s">
        <v>1889</v>
      </c>
    </row>
    <row r="1180" spans="1:11" x14ac:dyDescent="0.35">
      <c r="A1180" s="71">
        <v>2245</v>
      </c>
      <c r="B1180" s="71">
        <f t="shared" si="54"/>
        <v>4105430</v>
      </c>
      <c r="C1180" s="71" t="s">
        <v>176</v>
      </c>
      <c r="D1180" s="71">
        <v>1194</v>
      </c>
      <c r="E1180" s="71" t="s">
        <v>2818</v>
      </c>
      <c r="F1180" s="71">
        <v>256</v>
      </c>
      <c r="G1180" s="71">
        <v>77</v>
      </c>
      <c r="H1180" s="72">
        <v>0.30080000000000001</v>
      </c>
      <c r="I1180" s="73">
        <f t="shared" si="55"/>
        <v>2</v>
      </c>
      <c r="J1180" s="73">
        <f t="shared" si="56"/>
        <v>1</v>
      </c>
      <c r="K1180" s="22"/>
    </row>
    <row r="1181" spans="1:11" x14ac:dyDescent="0.35">
      <c r="A1181" s="71">
        <v>2247</v>
      </c>
      <c r="B1181" s="71">
        <f t="shared" si="54"/>
        <v>4111640</v>
      </c>
      <c r="C1181" s="71" t="s">
        <v>243</v>
      </c>
      <c r="D1181" s="71">
        <v>3403</v>
      </c>
      <c r="E1181" s="71" t="s">
        <v>1456</v>
      </c>
      <c r="F1181" s="71">
        <v>58</v>
      </c>
      <c r="G1181" s="71">
        <v>14</v>
      </c>
      <c r="H1181" s="72">
        <v>0.2414</v>
      </c>
      <c r="I1181" s="73">
        <f t="shared" si="55"/>
        <v>1</v>
      </c>
      <c r="J1181" s="73">
        <f t="shared" si="56"/>
        <v>1</v>
      </c>
      <c r="K1181" s="22" t="s">
        <v>1889</v>
      </c>
    </row>
    <row r="1182" spans="1:11" x14ac:dyDescent="0.35">
      <c r="A1182" s="71">
        <v>2248</v>
      </c>
      <c r="B1182" s="71">
        <f t="shared" si="54"/>
        <v>4105250</v>
      </c>
      <c r="C1182" s="71" t="s">
        <v>133</v>
      </c>
      <c r="D1182" s="71">
        <v>1205</v>
      </c>
      <c r="E1182" s="71" t="s">
        <v>667</v>
      </c>
      <c r="F1182" s="74">
        <v>1285</v>
      </c>
      <c r="G1182" s="71">
        <v>500</v>
      </c>
      <c r="H1182" s="72">
        <v>0.3891</v>
      </c>
      <c r="I1182" s="73">
        <f t="shared" si="55"/>
        <v>1</v>
      </c>
      <c r="J1182" s="73">
        <f t="shared" si="56"/>
        <v>1</v>
      </c>
      <c r="K1182" s="22" t="s">
        <v>1889</v>
      </c>
    </row>
    <row r="1183" spans="1:11" x14ac:dyDescent="0.35">
      <c r="A1183" s="71">
        <v>2249</v>
      </c>
      <c r="B1183" s="71">
        <f t="shared" si="54"/>
        <v>4108280</v>
      </c>
      <c r="C1183" s="71" t="s">
        <v>134</v>
      </c>
      <c r="D1183" s="71">
        <v>3404</v>
      </c>
      <c r="E1183" s="71" t="s">
        <v>962</v>
      </c>
      <c r="F1183" s="71">
        <v>37</v>
      </c>
      <c r="G1183" s="71">
        <v>22</v>
      </c>
      <c r="H1183" s="72">
        <v>0.59460000000000002</v>
      </c>
      <c r="I1183" s="73">
        <f t="shared" si="55"/>
        <v>4</v>
      </c>
      <c r="J1183" s="73">
        <f t="shared" si="56"/>
        <v>1</v>
      </c>
      <c r="K1183" s="22" t="s">
        <v>1889</v>
      </c>
    </row>
    <row r="1184" spans="1:11" x14ac:dyDescent="0.35">
      <c r="A1184" s="71">
        <v>2249</v>
      </c>
      <c r="B1184" s="71">
        <f t="shared" si="54"/>
        <v>4108280</v>
      </c>
      <c r="C1184" s="71" t="s">
        <v>134</v>
      </c>
      <c r="D1184" s="71">
        <v>5440</v>
      </c>
      <c r="E1184" s="71" t="s">
        <v>959</v>
      </c>
      <c r="F1184" s="74">
        <v>1058</v>
      </c>
      <c r="G1184" s="71">
        <v>253</v>
      </c>
      <c r="H1184" s="72">
        <v>0.23910000000000001</v>
      </c>
      <c r="I1184" s="73">
        <f t="shared" si="55"/>
        <v>4</v>
      </c>
      <c r="J1184" s="73">
        <f t="shared" si="56"/>
        <v>1</v>
      </c>
      <c r="K1184" s="22"/>
    </row>
    <row r="1185" spans="1:11" ht="29" x14ac:dyDescent="0.35">
      <c r="A1185" s="71">
        <v>2249</v>
      </c>
      <c r="B1185" s="71">
        <f t="shared" si="54"/>
        <v>4108280</v>
      </c>
      <c r="C1185" s="71" t="s">
        <v>134</v>
      </c>
      <c r="D1185" s="71">
        <v>5150</v>
      </c>
      <c r="E1185" s="71" t="s">
        <v>961</v>
      </c>
      <c r="F1185" s="71">
        <v>489</v>
      </c>
      <c r="G1185" s="71">
        <v>107</v>
      </c>
      <c r="H1185" s="72">
        <v>0.21879999999999999</v>
      </c>
      <c r="I1185" s="73">
        <f t="shared" si="55"/>
        <v>4</v>
      </c>
      <c r="J1185" s="73">
        <f t="shared" si="56"/>
        <v>1</v>
      </c>
      <c r="K1185" s="22"/>
    </row>
    <row r="1186" spans="1:11" ht="29" x14ac:dyDescent="0.35">
      <c r="A1186" s="71">
        <v>2249</v>
      </c>
      <c r="B1186" s="71">
        <f t="shared" si="54"/>
        <v>4108280</v>
      </c>
      <c r="C1186" s="71" t="s">
        <v>134</v>
      </c>
      <c r="D1186" s="71">
        <v>5441</v>
      </c>
      <c r="E1186" s="71" t="s">
        <v>960</v>
      </c>
      <c r="F1186" s="71">
        <v>227</v>
      </c>
      <c r="G1186" s="71">
        <v>33</v>
      </c>
      <c r="H1186" s="72">
        <v>0.1454</v>
      </c>
      <c r="I1186" s="73">
        <f t="shared" si="55"/>
        <v>4</v>
      </c>
      <c r="J1186" s="73">
        <f t="shared" si="56"/>
        <v>1</v>
      </c>
      <c r="K1186" s="22"/>
    </row>
    <row r="1187" spans="1:11" x14ac:dyDescent="0.35">
      <c r="A1187" s="71">
        <v>2251</v>
      </c>
      <c r="B1187" s="71">
        <f t="shared" si="54"/>
        <v>4100016</v>
      </c>
      <c r="C1187" s="71" t="s">
        <v>2819</v>
      </c>
      <c r="D1187" s="71">
        <v>1213</v>
      </c>
      <c r="E1187" s="71" t="s">
        <v>2820</v>
      </c>
      <c r="F1187" s="71">
        <v>224</v>
      </c>
      <c r="G1187" s="71">
        <v>115</v>
      </c>
      <c r="H1187" s="72">
        <v>0.51339999999999997</v>
      </c>
      <c r="I1187" s="73">
        <f t="shared" si="55"/>
        <v>3</v>
      </c>
      <c r="J1187" s="73">
        <f t="shared" si="56"/>
        <v>1</v>
      </c>
      <c r="K1187" s="22" t="s">
        <v>1889</v>
      </c>
    </row>
    <row r="1188" spans="1:11" x14ac:dyDescent="0.35">
      <c r="A1188" s="71">
        <v>2251</v>
      </c>
      <c r="B1188" s="71">
        <f t="shared" si="54"/>
        <v>4100016</v>
      </c>
      <c r="C1188" s="71" t="s">
        <v>2819</v>
      </c>
      <c r="D1188" s="71">
        <v>4564</v>
      </c>
      <c r="E1188" s="71" t="s">
        <v>2821</v>
      </c>
      <c r="F1188" s="71">
        <v>273</v>
      </c>
      <c r="G1188" s="71">
        <v>90</v>
      </c>
      <c r="H1188" s="72">
        <v>0.32969999999999999</v>
      </c>
      <c r="I1188" s="73">
        <f t="shared" si="55"/>
        <v>3</v>
      </c>
      <c r="J1188" s="73">
        <f t="shared" si="56"/>
        <v>1</v>
      </c>
      <c r="K1188" s="22"/>
    </row>
    <row r="1189" spans="1:11" x14ac:dyDescent="0.35">
      <c r="A1189" s="71">
        <v>2251</v>
      </c>
      <c r="B1189" s="71">
        <f t="shared" si="54"/>
        <v>4100016</v>
      </c>
      <c r="C1189" s="71" t="s">
        <v>2819</v>
      </c>
      <c r="D1189" s="71">
        <v>1238</v>
      </c>
      <c r="E1189" s="71" t="s">
        <v>2822</v>
      </c>
      <c r="F1189" s="71">
        <v>292</v>
      </c>
      <c r="G1189" s="71">
        <v>81</v>
      </c>
      <c r="H1189" s="72">
        <v>0.27739999999999998</v>
      </c>
      <c r="I1189" s="73">
        <f t="shared" si="55"/>
        <v>3</v>
      </c>
      <c r="J1189" s="73">
        <f t="shared" si="56"/>
        <v>1</v>
      </c>
      <c r="K1189" s="22"/>
    </row>
    <row r="1190" spans="1:11" x14ac:dyDescent="0.35">
      <c r="A1190" s="71">
        <v>2252</v>
      </c>
      <c r="B1190" s="71">
        <f t="shared" si="54"/>
        <v>4101230</v>
      </c>
      <c r="C1190" s="71" t="s">
        <v>159</v>
      </c>
      <c r="D1190" s="71">
        <v>1209</v>
      </c>
      <c r="E1190" s="71" t="s">
        <v>2823</v>
      </c>
      <c r="F1190" s="71">
        <v>207</v>
      </c>
      <c r="G1190" s="71">
        <v>95</v>
      </c>
      <c r="H1190" s="72">
        <v>0.45889999999999997</v>
      </c>
      <c r="I1190" s="73">
        <f t="shared" si="55"/>
        <v>4</v>
      </c>
      <c r="J1190" s="73">
        <f t="shared" si="56"/>
        <v>1</v>
      </c>
      <c r="K1190" s="22" t="s">
        <v>1889</v>
      </c>
    </row>
    <row r="1191" spans="1:11" x14ac:dyDescent="0.35">
      <c r="A1191" s="71">
        <v>2252</v>
      </c>
      <c r="B1191" s="71">
        <f t="shared" si="54"/>
        <v>4101230</v>
      </c>
      <c r="C1191" s="71" t="s">
        <v>159</v>
      </c>
      <c r="D1191" s="71">
        <v>1208</v>
      </c>
      <c r="E1191" s="71" t="s">
        <v>2824</v>
      </c>
      <c r="F1191" s="71">
        <v>333</v>
      </c>
      <c r="G1191" s="71">
        <v>145</v>
      </c>
      <c r="H1191" s="72">
        <v>0.43540000000000001</v>
      </c>
      <c r="I1191" s="73">
        <f t="shared" si="55"/>
        <v>4</v>
      </c>
      <c r="J1191" s="73">
        <f t="shared" si="56"/>
        <v>1</v>
      </c>
      <c r="K1191" s="22"/>
    </row>
    <row r="1192" spans="1:11" x14ac:dyDescent="0.35">
      <c r="A1192" s="71">
        <v>2252</v>
      </c>
      <c r="B1192" s="71">
        <f t="shared" si="54"/>
        <v>4101230</v>
      </c>
      <c r="C1192" s="71" t="s">
        <v>159</v>
      </c>
      <c r="D1192" s="71">
        <v>1210</v>
      </c>
      <c r="E1192" s="71" t="s">
        <v>2825</v>
      </c>
      <c r="F1192" s="71">
        <v>252</v>
      </c>
      <c r="G1192" s="71">
        <v>104</v>
      </c>
      <c r="H1192" s="72">
        <v>0.41270000000000001</v>
      </c>
      <c r="I1192" s="73">
        <f t="shared" si="55"/>
        <v>4</v>
      </c>
      <c r="J1192" s="73">
        <f t="shared" si="56"/>
        <v>1</v>
      </c>
      <c r="K1192" s="22"/>
    </row>
    <row r="1193" spans="1:11" x14ac:dyDescent="0.35">
      <c r="A1193" s="71">
        <v>2252</v>
      </c>
      <c r="B1193" s="71">
        <f t="shared" si="54"/>
        <v>4101230</v>
      </c>
      <c r="C1193" s="71" t="s">
        <v>159</v>
      </c>
      <c r="D1193" s="71">
        <v>4505</v>
      </c>
      <c r="E1193" s="71" t="s">
        <v>2826</v>
      </c>
      <c r="F1193" s="71">
        <v>33</v>
      </c>
      <c r="G1193" s="71">
        <v>4</v>
      </c>
      <c r="H1193" s="72">
        <v>0.1212</v>
      </c>
      <c r="I1193" s="73">
        <f t="shared" si="55"/>
        <v>4</v>
      </c>
      <c r="J1193" s="73">
        <f t="shared" si="56"/>
        <v>1</v>
      </c>
      <c r="K1193" s="22"/>
    </row>
    <row r="1194" spans="1:11" x14ac:dyDescent="0.35">
      <c r="A1194" s="71">
        <v>2253</v>
      </c>
      <c r="B1194" s="71">
        <f t="shared" si="54"/>
        <v>4103990</v>
      </c>
      <c r="C1194" s="71" t="s">
        <v>148</v>
      </c>
      <c r="D1194" s="71">
        <v>1211</v>
      </c>
      <c r="E1194" s="71" t="s">
        <v>2827</v>
      </c>
      <c r="F1194" s="71">
        <v>378</v>
      </c>
      <c r="G1194" s="71">
        <v>275</v>
      </c>
      <c r="H1194" s="72">
        <v>0.72750000000000004</v>
      </c>
      <c r="I1194" s="73">
        <f t="shared" si="55"/>
        <v>3</v>
      </c>
      <c r="J1194" s="73">
        <f t="shared" si="56"/>
        <v>1</v>
      </c>
      <c r="K1194" s="22" t="s">
        <v>1889</v>
      </c>
    </row>
    <row r="1195" spans="1:11" x14ac:dyDescent="0.35">
      <c r="A1195" s="71">
        <v>2253</v>
      </c>
      <c r="B1195" s="71">
        <f t="shared" si="54"/>
        <v>4103990</v>
      </c>
      <c r="C1195" s="71" t="s">
        <v>148</v>
      </c>
      <c r="D1195" s="71">
        <v>1291</v>
      </c>
      <c r="E1195" s="71" t="s">
        <v>2828</v>
      </c>
      <c r="F1195" s="71">
        <v>243</v>
      </c>
      <c r="G1195" s="71">
        <v>102</v>
      </c>
      <c r="H1195" s="72">
        <v>0.41980000000000001</v>
      </c>
      <c r="I1195" s="73">
        <f t="shared" si="55"/>
        <v>3</v>
      </c>
      <c r="J1195" s="73">
        <f t="shared" si="56"/>
        <v>1</v>
      </c>
      <c r="K1195" s="22"/>
    </row>
    <row r="1196" spans="1:11" x14ac:dyDescent="0.35">
      <c r="A1196" s="71">
        <v>2253</v>
      </c>
      <c r="B1196" s="71">
        <f t="shared" si="54"/>
        <v>4103990</v>
      </c>
      <c r="C1196" s="71" t="s">
        <v>148</v>
      </c>
      <c r="D1196" s="71">
        <v>1212</v>
      </c>
      <c r="E1196" s="71" t="s">
        <v>2829</v>
      </c>
      <c r="F1196" s="71">
        <v>350</v>
      </c>
      <c r="G1196" s="71">
        <v>104</v>
      </c>
      <c r="H1196" s="72">
        <v>0.29709999999999998</v>
      </c>
      <c r="I1196" s="73">
        <f t="shared" si="55"/>
        <v>3</v>
      </c>
      <c r="J1196" s="73">
        <f t="shared" si="56"/>
        <v>1</v>
      </c>
      <c r="K1196" s="22"/>
    </row>
    <row r="1197" spans="1:11" x14ac:dyDescent="0.35">
      <c r="A1197" s="71">
        <v>2254</v>
      </c>
      <c r="B1197" s="71">
        <f t="shared" si="54"/>
        <v>4108720</v>
      </c>
      <c r="C1197" s="71" t="s">
        <v>74</v>
      </c>
      <c r="D1197" s="71">
        <v>1217</v>
      </c>
      <c r="E1197" s="71" t="s">
        <v>2830</v>
      </c>
      <c r="F1197" s="71">
        <v>471</v>
      </c>
      <c r="G1197" s="71">
        <v>232</v>
      </c>
      <c r="H1197" s="72">
        <v>0.49259999999999998</v>
      </c>
      <c r="I1197" s="73">
        <f t="shared" si="55"/>
        <v>9</v>
      </c>
      <c r="J1197" s="73">
        <f t="shared" si="56"/>
        <v>3</v>
      </c>
      <c r="K1197" s="22" t="s">
        <v>1889</v>
      </c>
    </row>
    <row r="1198" spans="1:11" x14ac:dyDescent="0.35">
      <c r="A1198" s="71">
        <v>2254</v>
      </c>
      <c r="B1198" s="71">
        <f t="shared" si="54"/>
        <v>4108720</v>
      </c>
      <c r="C1198" s="71" t="s">
        <v>74</v>
      </c>
      <c r="D1198" s="71">
        <v>4342</v>
      </c>
      <c r="E1198" s="71" t="s">
        <v>2831</v>
      </c>
      <c r="F1198" s="71">
        <v>220</v>
      </c>
      <c r="G1198" s="71">
        <v>91</v>
      </c>
      <c r="H1198" s="72">
        <v>0.41360000000000002</v>
      </c>
      <c r="I1198" s="73">
        <f t="shared" si="55"/>
        <v>9</v>
      </c>
      <c r="J1198" s="73">
        <f t="shared" si="56"/>
        <v>3</v>
      </c>
      <c r="K1198" s="22" t="s">
        <v>1889</v>
      </c>
    </row>
    <row r="1199" spans="1:11" x14ac:dyDescent="0.35">
      <c r="A1199" s="71">
        <v>2254</v>
      </c>
      <c r="B1199" s="71">
        <f t="shared" si="54"/>
        <v>4108720</v>
      </c>
      <c r="C1199" s="71" t="s">
        <v>74</v>
      </c>
      <c r="D1199" s="71">
        <v>1218</v>
      </c>
      <c r="E1199" s="71" t="s">
        <v>2832</v>
      </c>
      <c r="F1199" s="71">
        <v>139</v>
      </c>
      <c r="G1199" s="71">
        <v>57</v>
      </c>
      <c r="H1199" s="72">
        <v>0.41010000000000002</v>
      </c>
      <c r="I1199" s="73">
        <f t="shared" si="55"/>
        <v>9</v>
      </c>
      <c r="J1199" s="73">
        <f t="shared" si="56"/>
        <v>3</v>
      </c>
      <c r="K1199" s="22" t="s">
        <v>1889</v>
      </c>
    </row>
    <row r="1200" spans="1:11" x14ac:dyDescent="0.35">
      <c r="A1200" s="71">
        <v>2254</v>
      </c>
      <c r="B1200" s="71">
        <f t="shared" si="54"/>
        <v>4108720</v>
      </c>
      <c r="C1200" s="71" t="s">
        <v>74</v>
      </c>
      <c r="D1200" s="71">
        <v>1221</v>
      </c>
      <c r="E1200" s="71" t="s">
        <v>2776</v>
      </c>
      <c r="F1200" s="71">
        <v>445</v>
      </c>
      <c r="G1200" s="71">
        <v>171</v>
      </c>
      <c r="H1200" s="72">
        <v>0.38429999999999997</v>
      </c>
      <c r="I1200" s="73">
        <f t="shared" si="55"/>
        <v>9</v>
      </c>
      <c r="J1200" s="73">
        <f t="shared" si="56"/>
        <v>3</v>
      </c>
      <c r="K1200" s="22"/>
    </row>
    <row r="1201" spans="1:11" x14ac:dyDescent="0.35">
      <c r="A1201" s="71">
        <v>2254</v>
      </c>
      <c r="B1201" s="71">
        <f t="shared" si="54"/>
        <v>4108720</v>
      </c>
      <c r="C1201" s="71" t="s">
        <v>74</v>
      </c>
      <c r="D1201" s="71">
        <v>1336</v>
      </c>
      <c r="E1201" s="71" t="s">
        <v>2833</v>
      </c>
      <c r="F1201" s="71">
        <v>497</v>
      </c>
      <c r="G1201" s="71">
        <v>178</v>
      </c>
      <c r="H1201" s="72">
        <v>0.35809999999999997</v>
      </c>
      <c r="I1201" s="73">
        <f t="shared" si="55"/>
        <v>9</v>
      </c>
      <c r="J1201" s="73">
        <f t="shared" si="56"/>
        <v>3</v>
      </c>
      <c r="K1201" s="22"/>
    </row>
    <row r="1202" spans="1:11" x14ac:dyDescent="0.35">
      <c r="A1202" s="71">
        <v>2254</v>
      </c>
      <c r="B1202" s="71">
        <f t="shared" si="54"/>
        <v>4108720</v>
      </c>
      <c r="C1202" s="71" t="s">
        <v>74</v>
      </c>
      <c r="D1202" s="71">
        <v>1219</v>
      </c>
      <c r="E1202" s="71" t="s">
        <v>2834</v>
      </c>
      <c r="F1202" s="71">
        <v>337</v>
      </c>
      <c r="G1202" s="71">
        <v>105</v>
      </c>
      <c r="H1202" s="72">
        <v>0.31159999999999999</v>
      </c>
      <c r="I1202" s="73">
        <f t="shared" si="55"/>
        <v>9</v>
      </c>
      <c r="J1202" s="73">
        <f t="shared" si="56"/>
        <v>3</v>
      </c>
      <c r="K1202" s="22"/>
    </row>
    <row r="1203" spans="1:11" x14ac:dyDescent="0.35">
      <c r="A1203" s="71">
        <v>2254</v>
      </c>
      <c r="B1203" s="71">
        <f t="shared" si="54"/>
        <v>4108720</v>
      </c>
      <c r="C1203" s="71" t="s">
        <v>74</v>
      </c>
      <c r="D1203" s="71">
        <v>1216</v>
      </c>
      <c r="E1203" s="71" t="s">
        <v>2835</v>
      </c>
      <c r="F1203" s="71">
        <v>193</v>
      </c>
      <c r="G1203" s="71">
        <v>53</v>
      </c>
      <c r="H1203" s="72">
        <v>0.27460000000000001</v>
      </c>
      <c r="I1203" s="73">
        <f t="shared" si="55"/>
        <v>9</v>
      </c>
      <c r="J1203" s="73">
        <f t="shared" si="56"/>
        <v>3</v>
      </c>
      <c r="K1203" s="22"/>
    </row>
    <row r="1204" spans="1:11" x14ac:dyDescent="0.35">
      <c r="A1204" s="71">
        <v>2254</v>
      </c>
      <c r="B1204" s="71">
        <f t="shared" si="54"/>
        <v>4108720</v>
      </c>
      <c r="C1204" s="71" t="s">
        <v>74</v>
      </c>
      <c r="D1204" s="71">
        <v>1335</v>
      </c>
      <c r="E1204" s="71" t="s">
        <v>2836</v>
      </c>
      <c r="F1204" s="71">
        <v>301</v>
      </c>
      <c r="G1204" s="71">
        <v>82</v>
      </c>
      <c r="H1204" s="72">
        <v>0.27239999999999998</v>
      </c>
      <c r="I1204" s="73">
        <f t="shared" si="55"/>
        <v>9</v>
      </c>
      <c r="J1204" s="73">
        <f t="shared" si="56"/>
        <v>3</v>
      </c>
      <c r="K1204" s="22"/>
    </row>
    <row r="1205" spans="1:11" x14ac:dyDescent="0.35">
      <c r="A1205" s="71">
        <v>2254</v>
      </c>
      <c r="B1205" s="71">
        <f t="shared" si="54"/>
        <v>4108720</v>
      </c>
      <c r="C1205" s="71" t="s">
        <v>74</v>
      </c>
      <c r="D1205" s="71">
        <v>1222</v>
      </c>
      <c r="E1205" s="71" t="s">
        <v>2837</v>
      </c>
      <c r="F1205" s="74">
        <v>1216</v>
      </c>
      <c r="G1205" s="71">
        <v>320</v>
      </c>
      <c r="H1205" s="72">
        <v>0.26319999999999999</v>
      </c>
      <c r="I1205" s="73">
        <f t="shared" si="55"/>
        <v>9</v>
      </c>
      <c r="J1205" s="73">
        <f t="shared" si="56"/>
        <v>3</v>
      </c>
      <c r="K1205" s="22"/>
    </row>
    <row r="1206" spans="1:11" x14ac:dyDescent="0.35">
      <c r="A1206" s="71">
        <v>2255</v>
      </c>
      <c r="B1206" s="71">
        <f t="shared" si="54"/>
        <v>4113350</v>
      </c>
      <c r="C1206" s="71" t="s">
        <v>151</v>
      </c>
      <c r="D1206" s="71">
        <v>1224</v>
      </c>
      <c r="E1206" s="71" t="s">
        <v>2838</v>
      </c>
      <c r="F1206" s="71">
        <v>375</v>
      </c>
      <c r="G1206" s="71">
        <v>375</v>
      </c>
      <c r="H1206" s="72">
        <v>1</v>
      </c>
      <c r="I1206" s="73">
        <f t="shared" si="55"/>
        <v>3</v>
      </c>
      <c r="J1206" s="73">
        <f t="shared" si="56"/>
        <v>1</v>
      </c>
      <c r="K1206" s="22" t="s">
        <v>1889</v>
      </c>
    </row>
    <row r="1207" spans="1:11" x14ac:dyDescent="0.35">
      <c r="A1207" s="71">
        <v>2255</v>
      </c>
      <c r="B1207" s="71">
        <f t="shared" si="54"/>
        <v>4113350</v>
      </c>
      <c r="C1207" s="71" t="s">
        <v>151</v>
      </c>
      <c r="D1207" s="71">
        <v>1225</v>
      </c>
      <c r="E1207" s="71" t="s">
        <v>2839</v>
      </c>
      <c r="F1207" s="71">
        <v>214</v>
      </c>
      <c r="G1207" s="71">
        <v>150</v>
      </c>
      <c r="H1207" s="72">
        <v>0.70089999999999997</v>
      </c>
      <c r="I1207" s="73">
        <f t="shared" si="55"/>
        <v>3</v>
      </c>
      <c r="J1207" s="73">
        <f t="shared" si="56"/>
        <v>1</v>
      </c>
      <c r="K1207" s="22"/>
    </row>
    <row r="1208" spans="1:11" x14ac:dyDescent="0.35">
      <c r="A1208" s="71">
        <v>2255</v>
      </c>
      <c r="B1208" s="71">
        <f t="shared" si="54"/>
        <v>4113350</v>
      </c>
      <c r="C1208" s="71" t="s">
        <v>151</v>
      </c>
      <c r="D1208" s="71">
        <v>1226</v>
      </c>
      <c r="E1208" s="71" t="s">
        <v>2840</v>
      </c>
      <c r="F1208" s="71">
        <v>270</v>
      </c>
      <c r="G1208" s="71">
        <v>185</v>
      </c>
      <c r="H1208" s="72">
        <v>0.68520000000000003</v>
      </c>
      <c r="I1208" s="73">
        <f t="shared" si="55"/>
        <v>3</v>
      </c>
      <c r="J1208" s="73">
        <f t="shared" si="56"/>
        <v>1</v>
      </c>
      <c r="K1208" s="22"/>
    </row>
    <row r="1209" spans="1:11" x14ac:dyDescent="0.35">
      <c r="A1209" s="71">
        <v>2256</v>
      </c>
      <c r="B1209" s="71">
        <f t="shared" si="54"/>
        <v>4108010</v>
      </c>
      <c r="C1209" s="71" t="s">
        <v>53</v>
      </c>
      <c r="D1209" s="71">
        <v>4639</v>
      </c>
      <c r="E1209" s="71" t="s">
        <v>934</v>
      </c>
      <c r="F1209" s="71">
        <v>452</v>
      </c>
      <c r="G1209" s="71">
        <v>325</v>
      </c>
      <c r="H1209" s="72">
        <v>0.71899999999999997</v>
      </c>
      <c r="I1209" s="73">
        <f t="shared" si="55"/>
        <v>9</v>
      </c>
      <c r="J1209" s="73">
        <f t="shared" si="56"/>
        <v>3</v>
      </c>
      <c r="K1209" s="22" t="s">
        <v>1889</v>
      </c>
    </row>
    <row r="1210" spans="1:11" x14ac:dyDescent="0.35">
      <c r="A1210" s="71">
        <v>2256</v>
      </c>
      <c r="B1210" s="71">
        <f t="shared" si="54"/>
        <v>4108010</v>
      </c>
      <c r="C1210" s="71" t="s">
        <v>53</v>
      </c>
      <c r="D1210" s="71">
        <v>2784</v>
      </c>
      <c r="E1210" s="71" t="s">
        <v>2841</v>
      </c>
      <c r="F1210" s="71">
        <v>473</v>
      </c>
      <c r="G1210" s="71">
        <v>302</v>
      </c>
      <c r="H1210" s="72">
        <v>0.63849999999999996</v>
      </c>
      <c r="I1210" s="73">
        <f t="shared" si="55"/>
        <v>9</v>
      </c>
      <c r="J1210" s="73">
        <f t="shared" si="56"/>
        <v>3</v>
      </c>
      <c r="K1210" s="22" t="s">
        <v>1889</v>
      </c>
    </row>
    <row r="1211" spans="1:11" x14ac:dyDescent="0.35">
      <c r="A1211" s="71">
        <v>2256</v>
      </c>
      <c r="B1211" s="71">
        <f t="shared" si="54"/>
        <v>4108010</v>
      </c>
      <c r="C1211" s="71" t="s">
        <v>53</v>
      </c>
      <c r="D1211" s="71">
        <v>1233</v>
      </c>
      <c r="E1211" s="71" t="s">
        <v>2842</v>
      </c>
      <c r="F1211" s="71">
        <v>873</v>
      </c>
      <c r="G1211" s="71">
        <v>518</v>
      </c>
      <c r="H1211" s="72">
        <v>0.59340000000000004</v>
      </c>
      <c r="I1211" s="73">
        <f t="shared" si="55"/>
        <v>9</v>
      </c>
      <c r="J1211" s="73">
        <f t="shared" si="56"/>
        <v>3</v>
      </c>
      <c r="K1211" s="22" t="s">
        <v>1889</v>
      </c>
    </row>
    <row r="1212" spans="1:11" x14ac:dyDescent="0.35">
      <c r="A1212" s="71">
        <v>2256</v>
      </c>
      <c r="B1212" s="71">
        <f t="shared" si="54"/>
        <v>4108010</v>
      </c>
      <c r="C1212" s="71" t="s">
        <v>53</v>
      </c>
      <c r="D1212" s="71">
        <v>1231</v>
      </c>
      <c r="E1212" s="71" t="s">
        <v>2843</v>
      </c>
      <c r="F1212" s="71">
        <v>480</v>
      </c>
      <c r="G1212" s="71">
        <v>281</v>
      </c>
      <c r="H1212" s="72">
        <v>0.58540000000000003</v>
      </c>
      <c r="I1212" s="73">
        <f t="shared" si="55"/>
        <v>9</v>
      </c>
      <c r="J1212" s="73">
        <f t="shared" si="56"/>
        <v>3</v>
      </c>
      <c r="K1212" s="22"/>
    </row>
    <row r="1213" spans="1:11" x14ac:dyDescent="0.35">
      <c r="A1213" s="71">
        <v>2256</v>
      </c>
      <c r="B1213" s="71">
        <f t="shared" si="54"/>
        <v>4108010</v>
      </c>
      <c r="C1213" s="71" t="s">
        <v>53</v>
      </c>
      <c r="D1213" s="71">
        <v>1228</v>
      </c>
      <c r="E1213" s="71" t="s">
        <v>2844</v>
      </c>
      <c r="F1213" s="71">
        <v>487</v>
      </c>
      <c r="G1213" s="71">
        <v>273</v>
      </c>
      <c r="H1213" s="72">
        <v>0.56059999999999999</v>
      </c>
      <c r="I1213" s="73">
        <f t="shared" si="55"/>
        <v>9</v>
      </c>
      <c r="J1213" s="73">
        <f t="shared" si="56"/>
        <v>3</v>
      </c>
      <c r="K1213" s="22"/>
    </row>
    <row r="1214" spans="1:11" x14ac:dyDescent="0.35">
      <c r="A1214" s="71">
        <v>2256</v>
      </c>
      <c r="B1214" s="71">
        <f t="shared" si="54"/>
        <v>4108010</v>
      </c>
      <c r="C1214" s="71" t="s">
        <v>53</v>
      </c>
      <c r="D1214" s="71">
        <v>1315</v>
      </c>
      <c r="E1214" s="71" t="s">
        <v>2845</v>
      </c>
      <c r="F1214" s="71">
        <v>810</v>
      </c>
      <c r="G1214" s="71">
        <v>403</v>
      </c>
      <c r="H1214" s="72">
        <v>0.4975</v>
      </c>
      <c r="I1214" s="73">
        <f t="shared" si="55"/>
        <v>9</v>
      </c>
      <c r="J1214" s="73">
        <f t="shared" si="56"/>
        <v>3</v>
      </c>
      <c r="K1214" s="22"/>
    </row>
    <row r="1215" spans="1:11" x14ac:dyDescent="0.35">
      <c r="A1215" s="71">
        <v>2256</v>
      </c>
      <c r="B1215" s="71">
        <f t="shared" si="54"/>
        <v>4108010</v>
      </c>
      <c r="C1215" s="71" t="s">
        <v>53</v>
      </c>
      <c r="D1215" s="71">
        <v>1232</v>
      </c>
      <c r="E1215" s="71" t="s">
        <v>2846</v>
      </c>
      <c r="F1215" s="71">
        <v>402</v>
      </c>
      <c r="G1215" s="71">
        <v>184</v>
      </c>
      <c r="H1215" s="72">
        <v>0.4577</v>
      </c>
      <c r="I1215" s="73">
        <f t="shared" si="55"/>
        <v>9</v>
      </c>
      <c r="J1215" s="73">
        <f t="shared" si="56"/>
        <v>3</v>
      </c>
      <c r="K1215" s="22"/>
    </row>
    <row r="1216" spans="1:11" x14ac:dyDescent="0.35">
      <c r="A1216" s="71">
        <v>2256</v>
      </c>
      <c r="B1216" s="71">
        <f t="shared" si="54"/>
        <v>4108010</v>
      </c>
      <c r="C1216" s="71" t="s">
        <v>53</v>
      </c>
      <c r="D1216" s="71">
        <v>1234</v>
      </c>
      <c r="E1216" s="71" t="s">
        <v>2847</v>
      </c>
      <c r="F1216" s="74">
        <v>2048</v>
      </c>
      <c r="G1216" s="71">
        <v>915</v>
      </c>
      <c r="H1216" s="72">
        <v>0.44679999999999997</v>
      </c>
      <c r="I1216" s="73">
        <f t="shared" si="55"/>
        <v>9</v>
      </c>
      <c r="J1216" s="73">
        <f t="shared" si="56"/>
        <v>3</v>
      </c>
      <c r="K1216" s="22"/>
    </row>
    <row r="1217" spans="1:11" x14ac:dyDescent="0.35">
      <c r="A1217" s="71">
        <v>2256</v>
      </c>
      <c r="B1217" s="71">
        <f t="shared" si="54"/>
        <v>4108010</v>
      </c>
      <c r="C1217" s="71" t="s">
        <v>53</v>
      </c>
      <c r="D1217" s="71">
        <v>1230</v>
      </c>
      <c r="E1217" s="71" t="s">
        <v>2848</v>
      </c>
      <c r="F1217" s="71">
        <v>575</v>
      </c>
      <c r="G1217" s="71">
        <v>203</v>
      </c>
      <c r="H1217" s="72">
        <v>0.35299999999999998</v>
      </c>
      <c r="I1217" s="73">
        <f t="shared" si="55"/>
        <v>9</v>
      </c>
      <c r="J1217" s="73">
        <f t="shared" si="56"/>
        <v>3</v>
      </c>
      <c r="K1217" s="22"/>
    </row>
    <row r="1218" spans="1:11" x14ac:dyDescent="0.35">
      <c r="A1218" s="71">
        <v>2257</v>
      </c>
      <c r="B1218" s="71">
        <f t="shared" si="54"/>
        <v>4111220</v>
      </c>
      <c r="C1218" s="71" t="s">
        <v>149</v>
      </c>
      <c r="D1218" s="71">
        <v>4833</v>
      </c>
      <c r="E1218" s="71" t="s">
        <v>1403</v>
      </c>
      <c r="F1218" s="71">
        <v>191</v>
      </c>
      <c r="G1218" s="71">
        <v>132</v>
      </c>
      <c r="H1218" s="72">
        <v>0.69110000000000005</v>
      </c>
      <c r="I1218" s="73">
        <f t="shared" si="55"/>
        <v>4</v>
      </c>
      <c r="J1218" s="73">
        <f t="shared" si="56"/>
        <v>1</v>
      </c>
      <c r="K1218" s="22" t="s">
        <v>1889</v>
      </c>
    </row>
    <row r="1219" spans="1:11" x14ac:dyDescent="0.35">
      <c r="A1219" s="71">
        <v>2257</v>
      </c>
      <c r="B1219" s="71">
        <f t="shared" si="54"/>
        <v>4111220</v>
      </c>
      <c r="C1219" s="71" t="s">
        <v>149</v>
      </c>
      <c r="D1219" s="71">
        <v>1237</v>
      </c>
      <c r="E1219" s="71" t="s">
        <v>2849</v>
      </c>
      <c r="F1219" s="71">
        <v>205</v>
      </c>
      <c r="G1219" s="71">
        <v>132</v>
      </c>
      <c r="H1219" s="72">
        <v>0.64390000000000003</v>
      </c>
      <c r="I1219" s="73">
        <f t="shared" si="55"/>
        <v>4</v>
      </c>
      <c r="J1219" s="73">
        <f t="shared" si="56"/>
        <v>1</v>
      </c>
      <c r="K1219" s="22"/>
    </row>
    <row r="1220" spans="1:11" x14ac:dyDescent="0.35">
      <c r="A1220" s="71">
        <v>2257</v>
      </c>
      <c r="B1220" s="71">
        <f t="shared" si="54"/>
        <v>4111220</v>
      </c>
      <c r="C1220" s="71" t="s">
        <v>149</v>
      </c>
      <c r="D1220" s="71">
        <v>1235</v>
      </c>
      <c r="E1220" s="71" t="s">
        <v>1402</v>
      </c>
      <c r="F1220" s="71">
        <v>462</v>
      </c>
      <c r="G1220" s="71">
        <v>236</v>
      </c>
      <c r="H1220" s="72">
        <v>0.51080000000000003</v>
      </c>
      <c r="I1220" s="73">
        <f t="shared" si="55"/>
        <v>4</v>
      </c>
      <c r="J1220" s="73">
        <f t="shared" si="56"/>
        <v>1</v>
      </c>
      <c r="K1220" s="22"/>
    </row>
    <row r="1221" spans="1:11" x14ac:dyDescent="0.35">
      <c r="A1221" s="71">
        <v>2257</v>
      </c>
      <c r="B1221" s="71">
        <f t="shared" si="54"/>
        <v>4111220</v>
      </c>
      <c r="C1221" s="71" t="s">
        <v>149</v>
      </c>
      <c r="D1221" s="71">
        <v>2728</v>
      </c>
      <c r="E1221" s="71" t="s">
        <v>1405</v>
      </c>
      <c r="F1221" s="71">
        <v>71</v>
      </c>
      <c r="G1221" s="71">
        <v>16</v>
      </c>
      <c r="H1221" s="72">
        <v>0.22539999999999999</v>
      </c>
      <c r="I1221" s="73">
        <f t="shared" si="55"/>
        <v>4</v>
      </c>
      <c r="J1221" s="73">
        <f t="shared" si="56"/>
        <v>1</v>
      </c>
      <c r="K1221" s="22"/>
    </row>
    <row r="1222" spans="1:11" x14ac:dyDescent="0.35">
      <c r="A1222" s="71">
        <v>2262</v>
      </c>
      <c r="B1222" s="71">
        <f t="shared" si="54"/>
        <v>4100040</v>
      </c>
      <c r="C1222" s="71" t="s">
        <v>181</v>
      </c>
      <c r="D1222" s="71">
        <v>169</v>
      </c>
      <c r="E1222" s="71" t="s">
        <v>2850</v>
      </c>
      <c r="F1222" s="71">
        <v>144</v>
      </c>
      <c r="G1222" s="71">
        <v>45</v>
      </c>
      <c r="H1222" s="72">
        <v>0.3125</v>
      </c>
      <c r="I1222" s="73">
        <f t="shared" si="55"/>
        <v>2</v>
      </c>
      <c r="J1222" s="73">
        <f t="shared" si="56"/>
        <v>1</v>
      </c>
      <c r="K1222" s="22" t="s">
        <v>1889</v>
      </c>
    </row>
    <row r="1223" spans="1:11" x14ac:dyDescent="0.35">
      <c r="A1223" s="71">
        <v>2262</v>
      </c>
      <c r="B1223" s="71">
        <f t="shared" si="54"/>
        <v>4100040</v>
      </c>
      <c r="C1223" s="71" t="s">
        <v>181</v>
      </c>
      <c r="D1223" s="71">
        <v>166</v>
      </c>
      <c r="E1223" s="71" t="s">
        <v>2851</v>
      </c>
      <c r="F1223" s="71">
        <v>345</v>
      </c>
      <c r="G1223" s="71">
        <v>91</v>
      </c>
      <c r="H1223" s="72">
        <v>0.26379999999999998</v>
      </c>
      <c r="I1223" s="73">
        <f t="shared" si="55"/>
        <v>2</v>
      </c>
      <c r="J1223" s="73">
        <f t="shared" si="56"/>
        <v>1</v>
      </c>
      <c r="K1223" s="22"/>
    </row>
    <row r="1224" spans="1:11" x14ac:dyDescent="0.35">
      <c r="A1224" s="71">
        <v>4131</v>
      </c>
      <c r="B1224" s="71">
        <f t="shared" ref="B1224:B1230" si="57">IF(ISNA(VLOOKUP($A1224,POVRT,7,FALSE)),0,VLOOKUP($A1224,POVRT,7,FALSE))</f>
        <v>4100048</v>
      </c>
      <c r="C1224" s="71" t="s">
        <v>94</v>
      </c>
      <c r="D1224" s="71">
        <v>1093</v>
      </c>
      <c r="E1224" s="71" t="s">
        <v>2852</v>
      </c>
      <c r="F1224" s="71">
        <v>412</v>
      </c>
      <c r="G1224" s="71">
        <v>380</v>
      </c>
      <c r="H1224" s="72">
        <v>0.92230000000000001</v>
      </c>
      <c r="I1224" s="73">
        <f t="shared" ref="I1224:I1230" si="58">IF(ISNA(VLOOKUP($A1224,Quar,3,FALSE)),0,VLOOKUP($A1224,Quar,3,FALSE))</f>
        <v>7</v>
      </c>
      <c r="J1224" s="73">
        <f t="shared" ref="J1224:J1230" si="59">IF(ISNA(VLOOKUP($A1224,Quar,6,FALSE)),0,VLOOKUP($A1224,Quar,6,FALSE))</f>
        <v>2</v>
      </c>
      <c r="K1224" s="22" t="s">
        <v>1889</v>
      </c>
    </row>
    <row r="1225" spans="1:11" x14ac:dyDescent="0.35">
      <c r="A1225" s="71">
        <v>4131</v>
      </c>
      <c r="B1225" s="71">
        <f t="shared" si="57"/>
        <v>4100048</v>
      </c>
      <c r="C1225" s="71" t="s">
        <v>94</v>
      </c>
      <c r="D1225" s="71">
        <v>1097</v>
      </c>
      <c r="E1225" s="71" t="s">
        <v>2853</v>
      </c>
      <c r="F1225" s="71">
        <v>249</v>
      </c>
      <c r="G1225" s="71">
        <v>210</v>
      </c>
      <c r="H1225" s="72">
        <v>0.84340000000000004</v>
      </c>
      <c r="I1225" s="73">
        <f t="shared" si="58"/>
        <v>7</v>
      </c>
      <c r="J1225" s="73">
        <f t="shared" si="59"/>
        <v>2</v>
      </c>
      <c r="K1225" s="22" t="s">
        <v>1889</v>
      </c>
    </row>
    <row r="1226" spans="1:11" x14ac:dyDescent="0.35">
      <c r="A1226" s="71">
        <v>4131</v>
      </c>
      <c r="B1226" s="71">
        <f t="shared" si="57"/>
        <v>4100048</v>
      </c>
      <c r="C1226" s="71" t="s">
        <v>94</v>
      </c>
      <c r="D1226" s="71">
        <v>1098</v>
      </c>
      <c r="E1226" s="71" t="s">
        <v>2854</v>
      </c>
      <c r="F1226" s="71">
        <v>462</v>
      </c>
      <c r="G1226" s="71">
        <v>347</v>
      </c>
      <c r="H1226" s="72">
        <v>0.75109999999999999</v>
      </c>
      <c r="I1226" s="73">
        <f t="shared" si="58"/>
        <v>7</v>
      </c>
      <c r="J1226" s="73">
        <f t="shared" si="59"/>
        <v>2</v>
      </c>
      <c r="K1226" s="22"/>
    </row>
    <row r="1227" spans="1:11" x14ac:dyDescent="0.35">
      <c r="A1227" s="71">
        <v>4131</v>
      </c>
      <c r="B1227" s="71">
        <f t="shared" si="57"/>
        <v>4100048</v>
      </c>
      <c r="C1227" s="71" t="s">
        <v>94</v>
      </c>
      <c r="D1227" s="71">
        <v>5250</v>
      </c>
      <c r="E1227" s="71" t="s">
        <v>1065</v>
      </c>
      <c r="F1227" s="71">
        <v>24</v>
      </c>
      <c r="G1227" s="71">
        <v>16</v>
      </c>
      <c r="H1227" s="72">
        <v>0.66669999999999996</v>
      </c>
      <c r="I1227" s="73">
        <f t="shared" si="58"/>
        <v>7</v>
      </c>
      <c r="J1227" s="73">
        <f t="shared" si="59"/>
        <v>2</v>
      </c>
      <c r="K1227" s="22"/>
    </row>
    <row r="1228" spans="1:11" x14ac:dyDescent="0.35">
      <c r="A1228" s="71">
        <v>4131</v>
      </c>
      <c r="B1228" s="71">
        <f t="shared" si="57"/>
        <v>4100048</v>
      </c>
      <c r="C1228" s="71" t="s">
        <v>94</v>
      </c>
      <c r="D1228" s="71">
        <v>1100</v>
      </c>
      <c r="E1228" s="71" t="s">
        <v>2855</v>
      </c>
      <c r="F1228" s="71">
        <v>596</v>
      </c>
      <c r="G1228" s="71">
        <v>303</v>
      </c>
      <c r="H1228" s="72">
        <v>0.50839999999999996</v>
      </c>
      <c r="I1228" s="73">
        <f t="shared" si="58"/>
        <v>7</v>
      </c>
      <c r="J1228" s="73">
        <f t="shared" si="59"/>
        <v>2</v>
      </c>
      <c r="K1228" s="22"/>
    </row>
    <row r="1229" spans="1:11" x14ac:dyDescent="0.35">
      <c r="A1229" s="71">
        <v>4131</v>
      </c>
      <c r="B1229" s="71">
        <f t="shared" si="57"/>
        <v>4100048</v>
      </c>
      <c r="C1229" s="71" t="s">
        <v>94</v>
      </c>
      <c r="D1229" s="71">
        <v>1095</v>
      </c>
      <c r="E1229" s="71" t="s">
        <v>1064</v>
      </c>
      <c r="F1229" s="71">
        <v>185</v>
      </c>
      <c r="G1229" s="71">
        <v>76</v>
      </c>
      <c r="H1229" s="72">
        <v>0.4108</v>
      </c>
      <c r="I1229" s="73">
        <f t="shared" si="58"/>
        <v>7</v>
      </c>
      <c r="J1229" s="73">
        <f t="shared" si="59"/>
        <v>2</v>
      </c>
      <c r="K1229" s="22"/>
    </row>
    <row r="1230" spans="1:11" x14ac:dyDescent="0.35">
      <c r="A1230" s="71">
        <v>4131</v>
      </c>
      <c r="B1230" s="71">
        <f t="shared" si="57"/>
        <v>4100048</v>
      </c>
      <c r="C1230" s="71" t="s">
        <v>94</v>
      </c>
      <c r="D1230" s="71">
        <v>1101</v>
      </c>
      <c r="E1230" s="71" t="s">
        <v>1066</v>
      </c>
      <c r="F1230" s="71">
        <v>823</v>
      </c>
      <c r="G1230" s="71">
        <v>322</v>
      </c>
      <c r="H1230" s="72">
        <v>0.39129999999999998</v>
      </c>
      <c r="I1230" s="73">
        <f t="shared" si="58"/>
        <v>7</v>
      </c>
      <c r="J1230" s="73">
        <f t="shared" si="59"/>
        <v>2</v>
      </c>
      <c r="K1230" s="22"/>
    </row>
    <row r="1231" spans="1:11" x14ac:dyDescent="0.35">
      <c r="A1231" s="69"/>
      <c r="B1231" s="69"/>
      <c r="C1231" s="69"/>
      <c r="D1231" s="69"/>
      <c r="E1231" s="69"/>
      <c r="F1231" s="69"/>
      <c r="G1231" s="69"/>
      <c r="H1231" s="69"/>
      <c r="I1231" s="67"/>
      <c r="J1231" s="67"/>
    </row>
    <row r="1232" spans="1:11" x14ac:dyDescent="0.35">
      <c r="A1232" s="50"/>
      <c r="B1232" s="50"/>
      <c r="C1232" s="50"/>
      <c r="D1232" s="50"/>
      <c r="E1232" s="50"/>
      <c r="F1232" s="61">
        <f>SUM(F8:F1230)</f>
        <v>573122</v>
      </c>
      <c r="G1232" s="61">
        <f>SUM(G8:G1230)</f>
        <v>229268</v>
      </c>
      <c r="H1232" s="50"/>
      <c r="I1232" s="67"/>
      <c r="J1232" s="67"/>
    </row>
  </sheetData>
  <autoFilter ref="A7:K7" xr:uid="{00000000-0009-0000-0000-000006000000}"/>
  <pageMargins left="0.7" right="0.7" top="0.75" bottom="0.75" header="0.3" footer="0.3"/>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G182"/>
  <sheetViews>
    <sheetView workbookViewId="0">
      <pane xSplit="1" ySplit="4" topLeftCell="B11" activePane="bottomRight" state="frozen"/>
      <selection pane="topRight" activeCell="B1" sqref="B1"/>
      <selection pane="bottomLeft" activeCell="A5" sqref="A5"/>
      <selection pane="bottomRight" activeCell="B5" sqref="B5"/>
    </sheetView>
  </sheetViews>
  <sheetFormatPr defaultRowHeight="14.5" x14ac:dyDescent="0.35"/>
  <cols>
    <col min="2" max="2" width="13.1796875" customWidth="1"/>
    <col min="3" max="3" width="23.54296875" customWidth="1"/>
    <col min="4" max="4" width="21.1796875" bestFit="1" customWidth="1"/>
    <col min="5" max="5" width="7.1796875" bestFit="1" customWidth="1"/>
  </cols>
  <sheetData>
    <row r="4" spans="2:7" x14ac:dyDescent="0.35">
      <c r="B4" s="65" t="s">
        <v>2856</v>
      </c>
      <c r="C4" s="65" t="s">
        <v>1880</v>
      </c>
      <c r="D4" t="s">
        <v>2857</v>
      </c>
      <c r="E4" t="s">
        <v>2858</v>
      </c>
      <c r="F4" t="s">
        <v>2859</v>
      </c>
      <c r="G4" t="s">
        <v>2860</v>
      </c>
    </row>
    <row r="5" spans="2:7" x14ac:dyDescent="0.35">
      <c r="B5" s="47">
        <v>1894</v>
      </c>
      <c r="C5" s="47" t="s">
        <v>72</v>
      </c>
      <c r="D5" s="66">
        <v>12</v>
      </c>
      <c r="E5" s="66">
        <v>4</v>
      </c>
      <c r="F5" s="68">
        <f>IF(D5=1,1,ROUND(D5/E5,2))</f>
        <v>3</v>
      </c>
      <c r="G5" s="68">
        <f>ROUNDUP(F5,0)</f>
        <v>3</v>
      </c>
    </row>
    <row r="6" spans="2:7" x14ac:dyDescent="0.35">
      <c r="B6" s="47">
        <v>1895</v>
      </c>
      <c r="C6" s="47" t="s">
        <v>249</v>
      </c>
      <c r="D6" s="66">
        <v>1</v>
      </c>
      <c r="E6" s="66">
        <v>4</v>
      </c>
      <c r="F6" s="68">
        <f t="shared" ref="F6:F69" si="0">IF(D6=1,1,ROUND(D6/E6,2))</f>
        <v>1</v>
      </c>
      <c r="G6" s="68">
        <f t="shared" ref="G6:G69" si="1">ROUNDUP(F6,0)</f>
        <v>1</v>
      </c>
    </row>
    <row r="7" spans="2:7" x14ac:dyDescent="0.35">
      <c r="B7" s="47">
        <v>1897</v>
      </c>
      <c r="C7" s="47" t="s">
        <v>221</v>
      </c>
      <c r="D7" s="66">
        <v>1</v>
      </c>
      <c r="E7" s="66">
        <v>4</v>
      </c>
      <c r="F7" s="68">
        <f t="shared" si="0"/>
        <v>1</v>
      </c>
      <c r="G7" s="68">
        <f t="shared" si="1"/>
        <v>1</v>
      </c>
    </row>
    <row r="8" spans="2:7" x14ac:dyDescent="0.35">
      <c r="B8" s="47">
        <v>1898</v>
      </c>
      <c r="C8" s="47" t="s">
        <v>191</v>
      </c>
      <c r="D8" s="66">
        <v>2</v>
      </c>
      <c r="E8" s="66">
        <v>4</v>
      </c>
      <c r="F8" s="68">
        <f t="shared" si="0"/>
        <v>0.5</v>
      </c>
      <c r="G8" s="68">
        <f t="shared" si="1"/>
        <v>1</v>
      </c>
    </row>
    <row r="9" spans="2:7" x14ac:dyDescent="0.35">
      <c r="B9" s="47">
        <v>1899</v>
      </c>
      <c r="C9" s="47" t="s">
        <v>182</v>
      </c>
      <c r="D9" s="66">
        <v>1</v>
      </c>
      <c r="E9" s="66">
        <v>4</v>
      </c>
      <c r="F9" s="68">
        <f t="shared" si="0"/>
        <v>1</v>
      </c>
      <c r="G9" s="68">
        <f t="shared" si="1"/>
        <v>1</v>
      </c>
    </row>
    <row r="10" spans="2:7" x14ac:dyDescent="0.35">
      <c r="B10" s="47">
        <v>1900</v>
      </c>
      <c r="C10" s="47" t="s">
        <v>121</v>
      </c>
      <c r="D10" s="66">
        <v>7</v>
      </c>
      <c r="E10" s="66">
        <v>4</v>
      </c>
      <c r="F10" s="68">
        <f t="shared" si="0"/>
        <v>1.75</v>
      </c>
      <c r="G10" s="68">
        <f t="shared" si="1"/>
        <v>2</v>
      </c>
    </row>
    <row r="11" spans="2:7" x14ac:dyDescent="0.35">
      <c r="B11" s="47">
        <v>1901</v>
      </c>
      <c r="C11" s="47" t="s">
        <v>51</v>
      </c>
      <c r="D11" s="66">
        <v>13</v>
      </c>
      <c r="E11" s="66">
        <v>4</v>
      </c>
      <c r="F11" s="68">
        <f t="shared" si="0"/>
        <v>3.25</v>
      </c>
      <c r="G11" s="68">
        <f t="shared" si="1"/>
        <v>4</v>
      </c>
    </row>
    <row r="12" spans="2:7" x14ac:dyDescent="0.35">
      <c r="B12" s="47">
        <v>1922</v>
      </c>
      <c r="C12" s="47" t="s">
        <v>41</v>
      </c>
      <c r="D12" s="66">
        <v>17</v>
      </c>
      <c r="E12" s="66">
        <v>4</v>
      </c>
      <c r="F12" s="68">
        <f t="shared" si="0"/>
        <v>4.25</v>
      </c>
      <c r="G12" s="68">
        <f t="shared" si="1"/>
        <v>5</v>
      </c>
    </row>
    <row r="13" spans="2:7" x14ac:dyDescent="0.35">
      <c r="B13" s="47">
        <v>1923</v>
      </c>
      <c r="C13" s="47" t="s">
        <v>47</v>
      </c>
      <c r="D13" s="66">
        <v>11</v>
      </c>
      <c r="E13" s="66">
        <v>4</v>
      </c>
      <c r="F13" s="68">
        <f t="shared" si="0"/>
        <v>2.75</v>
      </c>
      <c r="G13" s="68">
        <f t="shared" si="1"/>
        <v>3</v>
      </c>
    </row>
    <row r="14" spans="2:7" x14ac:dyDescent="0.35">
      <c r="B14" s="47">
        <v>1924</v>
      </c>
      <c r="C14" s="47" t="s">
        <v>34</v>
      </c>
      <c r="D14" s="66">
        <v>30</v>
      </c>
      <c r="E14" s="66">
        <v>4</v>
      </c>
      <c r="F14" s="68">
        <f t="shared" si="0"/>
        <v>7.5</v>
      </c>
      <c r="G14" s="68">
        <f t="shared" si="1"/>
        <v>8</v>
      </c>
    </row>
    <row r="15" spans="2:7" x14ac:dyDescent="0.35">
      <c r="B15" s="47">
        <v>1925</v>
      </c>
      <c r="C15" s="47" t="s">
        <v>101</v>
      </c>
      <c r="D15" s="66">
        <v>8</v>
      </c>
      <c r="E15" s="66">
        <v>4</v>
      </c>
      <c r="F15" s="68">
        <f t="shared" si="0"/>
        <v>2</v>
      </c>
      <c r="G15" s="68">
        <f t="shared" si="1"/>
        <v>2</v>
      </c>
    </row>
    <row r="16" spans="2:7" x14ac:dyDescent="0.35">
      <c r="B16" s="47">
        <v>1926</v>
      </c>
      <c r="C16" s="47" t="s">
        <v>75</v>
      </c>
      <c r="D16" s="66">
        <v>10</v>
      </c>
      <c r="E16" s="66">
        <v>4</v>
      </c>
      <c r="F16" s="68">
        <f t="shared" si="0"/>
        <v>2.5</v>
      </c>
      <c r="G16" s="68">
        <f t="shared" si="1"/>
        <v>3</v>
      </c>
    </row>
    <row r="17" spans="2:7" x14ac:dyDescent="0.35">
      <c r="B17" s="47">
        <v>1927</v>
      </c>
      <c r="C17" s="47" t="s">
        <v>177</v>
      </c>
      <c r="D17" s="66">
        <v>3</v>
      </c>
      <c r="E17" s="66">
        <v>4</v>
      </c>
      <c r="F17" s="68">
        <f t="shared" si="0"/>
        <v>0.75</v>
      </c>
      <c r="G17" s="68">
        <f t="shared" si="1"/>
        <v>1</v>
      </c>
    </row>
    <row r="18" spans="2:7" x14ac:dyDescent="0.35">
      <c r="B18" s="47">
        <v>1928</v>
      </c>
      <c r="C18" s="47" t="s">
        <v>45</v>
      </c>
      <c r="D18" s="66">
        <v>14</v>
      </c>
      <c r="E18" s="66">
        <v>4</v>
      </c>
      <c r="F18" s="68">
        <f t="shared" si="0"/>
        <v>3.5</v>
      </c>
      <c r="G18" s="68">
        <f t="shared" si="1"/>
        <v>4</v>
      </c>
    </row>
    <row r="19" spans="2:7" x14ac:dyDescent="0.35">
      <c r="B19" s="47">
        <v>1929</v>
      </c>
      <c r="C19" s="47" t="s">
        <v>76</v>
      </c>
      <c r="D19" s="66">
        <v>8</v>
      </c>
      <c r="E19" s="66">
        <v>4</v>
      </c>
      <c r="F19" s="68">
        <f t="shared" si="0"/>
        <v>2</v>
      </c>
      <c r="G19" s="68">
        <f t="shared" si="1"/>
        <v>2</v>
      </c>
    </row>
    <row r="20" spans="2:7" x14ac:dyDescent="0.35">
      <c r="B20" s="47">
        <v>1930</v>
      </c>
      <c r="C20" s="47" t="s">
        <v>82</v>
      </c>
      <c r="D20" s="66">
        <v>5</v>
      </c>
      <c r="E20" s="66">
        <v>4</v>
      </c>
      <c r="F20" s="68">
        <f t="shared" si="0"/>
        <v>1.25</v>
      </c>
      <c r="G20" s="68">
        <f t="shared" si="1"/>
        <v>2</v>
      </c>
    </row>
    <row r="21" spans="2:7" x14ac:dyDescent="0.35">
      <c r="B21" s="47">
        <v>1931</v>
      </c>
      <c r="C21" s="47" t="s">
        <v>117</v>
      </c>
      <c r="D21" s="66">
        <v>4</v>
      </c>
      <c r="E21" s="66">
        <v>4</v>
      </c>
      <c r="F21" s="68">
        <f t="shared" si="0"/>
        <v>1</v>
      </c>
      <c r="G21" s="68">
        <f t="shared" si="1"/>
        <v>1</v>
      </c>
    </row>
    <row r="22" spans="2:7" x14ac:dyDescent="0.35">
      <c r="B22" s="47">
        <v>1933</v>
      </c>
      <c r="C22" s="47" t="s">
        <v>116</v>
      </c>
      <c r="D22" s="66">
        <v>4</v>
      </c>
      <c r="E22" s="66">
        <v>4</v>
      </c>
      <c r="F22" s="68">
        <f t="shared" si="0"/>
        <v>1</v>
      </c>
      <c r="G22" s="68">
        <f t="shared" si="1"/>
        <v>1</v>
      </c>
    </row>
    <row r="23" spans="2:7" x14ac:dyDescent="0.35">
      <c r="B23" s="47">
        <v>1934</v>
      </c>
      <c r="C23" s="47" t="s">
        <v>234</v>
      </c>
      <c r="D23" s="66">
        <v>1</v>
      </c>
      <c r="E23" s="66">
        <v>4</v>
      </c>
      <c r="F23" s="68">
        <f t="shared" si="0"/>
        <v>1</v>
      </c>
      <c r="G23" s="68">
        <f t="shared" si="1"/>
        <v>1</v>
      </c>
    </row>
    <row r="24" spans="2:7" x14ac:dyDescent="0.35">
      <c r="B24" s="47">
        <v>1935</v>
      </c>
      <c r="C24" s="47" t="s">
        <v>122</v>
      </c>
      <c r="D24" s="66">
        <v>4</v>
      </c>
      <c r="E24" s="66">
        <v>4</v>
      </c>
      <c r="F24" s="68">
        <f t="shared" si="0"/>
        <v>1</v>
      </c>
      <c r="G24" s="68">
        <f t="shared" si="1"/>
        <v>1</v>
      </c>
    </row>
    <row r="25" spans="2:7" x14ac:dyDescent="0.35">
      <c r="B25" s="47">
        <v>1936</v>
      </c>
      <c r="C25" s="47" t="s">
        <v>147</v>
      </c>
      <c r="D25" s="66">
        <v>2</v>
      </c>
      <c r="E25" s="66">
        <v>4</v>
      </c>
      <c r="F25" s="68">
        <f t="shared" si="0"/>
        <v>0.5</v>
      </c>
      <c r="G25" s="68">
        <f t="shared" si="1"/>
        <v>1</v>
      </c>
    </row>
    <row r="26" spans="2:7" x14ac:dyDescent="0.35">
      <c r="B26" s="47">
        <v>1944</v>
      </c>
      <c r="C26" s="47" t="s">
        <v>109</v>
      </c>
      <c r="D26" s="66">
        <v>7</v>
      </c>
      <c r="E26" s="66">
        <v>4</v>
      </c>
      <c r="F26" s="68">
        <f t="shared" si="0"/>
        <v>1.75</v>
      </c>
      <c r="G26" s="68">
        <f t="shared" si="1"/>
        <v>2</v>
      </c>
    </row>
    <row r="27" spans="2:7" x14ac:dyDescent="0.35">
      <c r="B27" s="47">
        <v>1945</v>
      </c>
      <c r="C27" s="47" t="s">
        <v>164</v>
      </c>
      <c r="D27" s="66">
        <v>2</v>
      </c>
      <c r="E27" s="66">
        <v>4</v>
      </c>
      <c r="F27" s="68">
        <f t="shared" si="0"/>
        <v>0.5</v>
      </c>
      <c r="G27" s="68">
        <f t="shared" si="1"/>
        <v>1</v>
      </c>
    </row>
    <row r="28" spans="2:7" x14ac:dyDescent="0.35">
      <c r="B28" s="47">
        <v>1946</v>
      </c>
      <c r="C28" s="47" t="s">
        <v>150</v>
      </c>
      <c r="D28" s="66">
        <v>2</v>
      </c>
      <c r="E28" s="66">
        <v>4</v>
      </c>
      <c r="F28" s="68">
        <f t="shared" si="0"/>
        <v>0.5</v>
      </c>
      <c r="G28" s="68">
        <f t="shared" si="1"/>
        <v>1</v>
      </c>
    </row>
    <row r="29" spans="2:7" x14ac:dyDescent="0.35">
      <c r="B29" s="47">
        <v>1947</v>
      </c>
      <c r="C29" s="47" t="s">
        <v>174</v>
      </c>
      <c r="D29" s="66">
        <v>4</v>
      </c>
      <c r="E29" s="66">
        <v>4</v>
      </c>
      <c r="F29" s="68">
        <f t="shared" si="0"/>
        <v>1</v>
      </c>
      <c r="G29" s="68">
        <f t="shared" si="1"/>
        <v>1</v>
      </c>
    </row>
    <row r="30" spans="2:7" x14ac:dyDescent="0.35">
      <c r="B30" s="47">
        <v>1948</v>
      </c>
      <c r="C30" s="47" t="s">
        <v>99</v>
      </c>
      <c r="D30" s="66">
        <v>7</v>
      </c>
      <c r="E30" s="66">
        <v>4</v>
      </c>
      <c r="F30" s="68">
        <f t="shared" si="0"/>
        <v>1.75</v>
      </c>
      <c r="G30" s="68">
        <f t="shared" si="1"/>
        <v>2</v>
      </c>
    </row>
    <row r="31" spans="2:7" x14ac:dyDescent="0.35">
      <c r="B31" s="47">
        <v>1964</v>
      </c>
      <c r="C31" s="47" t="s">
        <v>131</v>
      </c>
      <c r="D31" s="66">
        <v>5</v>
      </c>
      <c r="E31" s="66">
        <v>4</v>
      </c>
      <c r="F31" s="68">
        <f t="shared" si="0"/>
        <v>1.25</v>
      </c>
      <c r="G31" s="68">
        <f t="shared" si="1"/>
        <v>2</v>
      </c>
    </row>
    <row r="32" spans="2:7" x14ac:dyDescent="0.35">
      <c r="B32" s="47">
        <v>1965</v>
      </c>
      <c r="C32" s="47" t="s">
        <v>88</v>
      </c>
      <c r="D32" s="66">
        <v>9</v>
      </c>
      <c r="E32" s="66">
        <v>4</v>
      </c>
      <c r="F32" s="68">
        <f t="shared" si="0"/>
        <v>2.25</v>
      </c>
      <c r="G32" s="68">
        <f t="shared" si="1"/>
        <v>3</v>
      </c>
    </row>
    <row r="33" spans="2:7" x14ac:dyDescent="0.35">
      <c r="B33" s="47">
        <v>1966</v>
      </c>
      <c r="C33" s="47" t="s">
        <v>63</v>
      </c>
      <c r="D33" s="66">
        <v>5</v>
      </c>
      <c r="E33" s="66">
        <v>4</v>
      </c>
      <c r="F33" s="68">
        <f t="shared" si="0"/>
        <v>1.25</v>
      </c>
      <c r="G33" s="68">
        <f t="shared" si="1"/>
        <v>2</v>
      </c>
    </row>
    <row r="34" spans="2:7" x14ac:dyDescent="0.35">
      <c r="B34" s="47">
        <v>1967</v>
      </c>
      <c r="C34" s="47" t="s">
        <v>233</v>
      </c>
      <c r="D34" s="66">
        <v>2</v>
      </c>
      <c r="E34" s="66">
        <v>4</v>
      </c>
      <c r="F34" s="68">
        <f t="shared" si="0"/>
        <v>0.5</v>
      </c>
      <c r="G34" s="68">
        <f t="shared" si="1"/>
        <v>1</v>
      </c>
    </row>
    <row r="35" spans="2:7" x14ac:dyDescent="0.35">
      <c r="B35" s="47">
        <v>1968</v>
      </c>
      <c r="C35" s="47" t="s">
        <v>180</v>
      </c>
      <c r="D35" s="66">
        <v>2</v>
      </c>
      <c r="E35" s="66">
        <v>4</v>
      </c>
      <c r="F35" s="68">
        <f t="shared" si="0"/>
        <v>0.5</v>
      </c>
      <c r="G35" s="68">
        <f t="shared" si="1"/>
        <v>1</v>
      </c>
    </row>
    <row r="36" spans="2:7" x14ac:dyDescent="0.35">
      <c r="B36" s="47">
        <v>1969</v>
      </c>
      <c r="C36" s="47" t="s">
        <v>166</v>
      </c>
      <c r="D36" s="66">
        <v>3</v>
      </c>
      <c r="E36" s="66">
        <v>4</v>
      </c>
      <c r="F36" s="68">
        <f t="shared" si="0"/>
        <v>0.75</v>
      </c>
      <c r="G36" s="68">
        <f t="shared" si="1"/>
        <v>1</v>
      </c>
    </row>
    <row r="37" spans="2:7" x14ac:dyDescent="0.35">
      <c r="B37" s="47">
        <v>1970</v>
      </c>
      <c r="C37" s="47" t="s">
        <v>86</v>
      </c>
      <c r="D37" s="66">
        <v>9</v>
      </c>
      <c r="E37" s="66">
        <v>4</v>
      </c>
      <c r="F37" s="68">
        <f t="shared" si="0"/>
        <v>2.25</v>
      </c>
      <c r="G37" s="68">
        <f t="shared" si="1"/>
        <v>3</v>
      </c>
    </row>
    <row r="38" spans="2:7" x14ac:dyDescent="0.35">
      <c r="B38" s="47">
        <v>1972</v>
      </c>
      <c r="C38" s="47" t="s">
        <v>184</v>
      </c>
      <c r="D38" s="66">
        <v>2</v>
      </c>
      <c r="E38" s="66">
        <v>4</v>
      </c>
      <c r="F38" s="68">
        <f t="shared" si="0"/>
        <v>0.5</v>
      </c>
      <c r="G38" s="68">
        <f t="shared" si="1"/>
        <v>1</v>
      </c>
    </row>
    <row r="39" spans="2:7" x14ac:dyDescent="0.35">
      <c r="B39" s="47">
        <v>1973</v>
      </c>
      <c r="C39" s="47" t="s">
        <v>220</v>
      </c>
      <c r="D39" s="66">
        <v>2</v>
      </c>
      <c r="E39" s="66">
        <v>4</v>
      </c>
      <c r="F39" s="68">
        <f t="shared" si="0"/>
        <v>0.5</v>
      </c>
      <c r="G39" s="68">
        <f t="shared" si="1"/>
        <v>1</v>
      </c>
    </row>
    <row r="40" spans="2:7" x14ac:dyDescent="0.35">
      <c r="B40" s="47">
        <v>1974</v>
      </c>
      <c r="C40" s="47" t="s">
        <v>127</v>
      </c>
      <c r="D40" s="66">
        <v>3</v>
      </c>
      <c r="E40" s="66">
        <v>4</v>
      </c>
      <c r="F40" s="68">
        <f t="shared" si="0"/>
        <v>0.75</v>
      </c>
      <c r="G40" s="68">
        <f t="shared" si="1"/>
        <v>1</v>
      </c>
    </row>
    <row r="41" spans="2:7" x14ac:dyDescent="0.35">
      <c r="B41" s="47">
        <v>1976</v>
      </c>
      <c r="C41" s="47" t="s">
        <v>30</v>
      </c>
      <c r="D41" s="66">
        <v>33</v>
      </c>
      <c r="E41" s="66">
        <v>4</v>
      </c>
      <c r="F41" s="68">
        <f t="shared" si="0"/>
        <v>8.25</v>
      </c>
      <c r="G41" s="68">
        <f t="shared" si="1"/>
        <v>9</v>
      </c>
    </row>
    <row r="42" spans="2:7" x14ac:dyDescent="0.35">
      <c r="B42" s="47">
        <v>1977</v>
      </c>
      <c r="C42" s="47" t="s">
        <v>46</v>
      </c>
      <c r="D42" s="66">
        <v>13</v>
      </c>
      <c r="E42" s="66">
        <v>4</v>
      </c>
      <c r="F42" s="68">
        <f t="shared" si="0"/>
        <v>3.25</v>
      </c>
      <c r="G42" s="68">
        <f t="shared" si="1"/>
        <v>4</v>
      </c>
    </row>
    <row r="43" spans="2:7" x14ac:dyDescent="0.35">
      <c r="B43" s="47">
        <v>1978</v>
      </c>
      <c r="C43" s="47" t="s">
        <v>142</v>
      </c>
      <c r="D43" s="66">
        <v>3</v>
      </c>
      <c r="E43" s="66">
        <v>4</v>
      </c>
      <c r="F43" s="68">
        <f t="shared" si="0"/>
        <v>0.75</v>
      </c>
      <c r="G43" s="68">
        <f t="shared" si="1"/>
        <v>1</v>
      </c>
    </row>
    <row r="44" spans="2:7" x14ac:dyDescent="0.35">
      <c r="B44" s="47">
        <v>1990</v>
      </c>
      <c r="C44" s="47" t="s">
        <v>169</v>
      </c>
      <c r="D44" s="66">
        <v>3</v>
      </c>
      <c r="E44" s="66">
        <v>4</v>
      </c>
      <c r="F44" s="68">
        <f t="shared" si="0"/>
        <v>0.75</v>
      </c>
      <c r="G44" s="68">
        <f t="shared" si="1"/>
        <v>1</v>
      </c>
    </row>
    <row r="45" spans="2:7" x14ac:dyDescent="0.35">
      <c r="B45" s="47">
        <v>1991</v>
      </c>
      <c r="C45" s="47" t="s">
        <v>59</v>
      </c>
      <c r="D45" s="66">
        <v>12</v>
      </c>
      <c r="E45" s="66">
        <v>4</v>
      </c>
      <c r="F45" s="68">
        <f t="shared" si="0"/>
        <v>3</v>
      </c>
      <c r="G45" s="68">
        <f t="shared" si="1"/>
        <v>3</v>
      </c>
    </row>
    <row r="46" spans="2:7" x14ac:dyDescent="0.35">
      <c r="B46" s="47">
        <v>1992</v>
      </c>
      <c r="C46" s="47" t="s">
        <v>162</v>
      </c>
      <c r="D46" s="66">
        <v>3</v>
      </c>
      <c r="E46" s="66">
        <v>4</v>
      </c>
      <c r="F46" s="68">
        <f t="shared" si="0"/>
        <v>0.75</v>
      </c>
      <c r="G46" s="68">
        <f t="shared" si="1"/>
        <v>1</v>
      </c>
    </row>
    <row r="47" spans="2:7" x14ac:dyDescent="0.35">
      <c r="B47" s="47">
        <v>1993</v>
      </c>
      <c r="C47" s="47" t="s">
        <v>216</v>
      </c>
      <c r="D47" s="66">
        <v>1</v>
      </c>
      <c r="E47" s="66">
        <v>4</v>
      </c>
      <c r="F47" s="68">
        <f t="shared" si="0"/>
        <v>1</v>
      </c>
      <c r="G47" s="68">
        <f t="shared" si="1"/>
        <v>1</v>
      </c>
    </row>
    <row r="48" spans="2:7" x14ac:dyDescent="0.35">
      <c r="B48" s="47">
        <v>1994</v>
      </c>
      <c r="C48" s="47" t="s">
        <v>128</v>
      </c>
      <c r="D48" s="66">
        <v>5</v>
      </c>
      <c r="E48" s="66">
        <v>4</v>
      </c>
      <c r="F48" s="68">
        <f t="shared" si="0"/>
        <v>1.25</v>
      </c>
      <c r="G48" s="68">
        <f t="shared" si="1"/>
        <v>2</v>
      </c>
    </row>
    <row r="49" spans="2:7" x14ac:dyDescent="0.35">
      <c r="B49" s="47">
        <v>1995</v>
      </c>
      <c r="C49" s="47" t="s">
        <v>212</v>
      </c>
      <c r="D49" s="66">
        <v>1</v>
      </c>
      <c r="E49" s="66">
        <v>4</v>
      </c>
      <c r="F49" s="68">
        <f t="shared" si="0"/>
        <v>1</v>
      </c>
      <c r="G49" s="68">
        <f t="shared" si="1"/>
        <v>1</v>
      </c>
    </row>
    <row r="50" spans="2:7" x14ac:dyDescent="0.35">
      <c r="B50" s="47">
        <v>1996</v>
      </c>
      <c r="C50" s="47" t="s">
        <v>193</v>
      </c>
      <c r="D50" s="66">
        <v>2</v>
      </c>
      <c r="E50" s="66">
        <v>4</v>
      </c>
      <c r="F50" s="68">
        <f t="shared" si="0"/>
        <v>0.5</v>
      </c>
      <c r="G50" s="68">
        <f t="shared" si="1"/>
        <v>1</v>
      </c>
    </row>
    <row r="51" spans="2:7" x14ac:dyDescent="0.35">
      <c r="B51" s="47">
        <v>1997</v>
      </c>
      <c r="C51" s="47" t="s">
        <v>205</v>
      </c>
      <c r="D51" s="66">
        <v>2</v>
      </c>
      <c r="E51" s="66">
        <v>4</v>
      </c>
      <c r="F51" s="68">
        <f t="shared" si="0"/>
        <v>0.5</v>
      </c>
      <c r="G51" s="68">
        <f t="shared" si="1"/>
        <v>1</v>
      </c>
    </row>
    <row r="52" spans="2:7" x14ac:dyDescent="0.35">
      <c r="B52" s="47">
        <v>1998</v>
      </c>
      <c r="C52" s="47" t="s">
        <v>213</v>
      </c>
      <c r="D52" s="66">
        <v>1</v>
      </c>
      <c r="E52" s="66">
        <v>4</v>
      </c>
      <c r="F52" s="68">
        <f t="shared" si="0"/>
        <v>1</v>
      </c>
      <c r="G52" s="68">
        <f t="shared" si="1"/>
        <v>1</v>
      </c>
    </row>
    <row r="53" spans="2:7" x14ac:dyDescent="0.35">
      <c r="B53" s="47">
        <v>1999</v>
      </c>
      <c r="C53" s="47" t="s">
        <v>189</v>
      </c>
      <c r="D53" s="66">
        <v>2</v>
      </c>
      <c r="E53" s="66">
        <v>4</v>
      </c>
      <c r="F53" s="68">
        <f t="shared" si="0"/>
        <v>0.5</v>
      </c>
      <c r="G53" s="68">
        <f t="shared" si="1"/>
        <v>1</v>
      </c>
    </row>
    <row r="54" spans="2:7" x14ac:dyDescent="0.35">
      <c r="B54" s="47">
        <v>2000</v>
      </c>
      <c r="C54" s="47" t="s">
        <v>198</v>
      </c>
      <c r="D54" s="66">
        <v>2</v>
      </c>
      <c r="E54" s="66">
        <v>4</v>
      </c>
      <c r="F54" s="68">
        <f t="shared" si="0"/>
        <v>0.5</v>
      </c>
      <c r="G54" s="68">
        <f t="shared" si="1"/>
        <v>1</v>
      </c>
    </row>
    <row r="55" spans="2:7" x14ac:dyDescent="0.35">
      <c r="B55" s="47">
        <v>2001</v>
      </c>
      <c r="C55" s="47" t="s">
        <v>170</v>
      </c>
      <c r="D55" s="66">
        <v>2</v>
      </c>
      <c r="E55" s="66">
        <v>4</v>
      </c>
      <c r="F55" s="68">
        <f t="shared" si="0"/>
        <v>0.5</v>
      </c>
      <c r="G55" s="68">
        <f t="shared" si="1"/>
        <v>1</v>
      </c>
    </row>
    <row r="56" spans="2:7" x14ac:dyDescent="0.35">
      <c r="B56" s="47">
        <v>2002</v>
      </c>
      <c r="C56" s="47" t="s">
        <v>129</v>
      </c>
      <c r="D56" s="66">
        <v>6</v>
      </c>
      <c r="E56" s="66">
        <v>4</v>
      </c>
      <c r="F56" s="68">
        <f t="shared" si="0"/>
        <v>1.5</v>
      </c>
      <c r="G56" s="68">
        <f t="shared" si="1"/>
        <v>2</v>
      </c>
    </row>
    <row r="57" spans="2:7" x14ac:dyDescent="0.35">
      <c r="B57" s="47">
        <v>2003</v>
      </c>
      <c r="C57" s="47" t="s">
        <v>130</v>
      </c>
      <c r="D57" s="66">
        <v>5</v>
      </c>
      <c r="E57" s="66">
        <v>4</v>
      </c>
      <c r="F57" s="68">
        <f t="shared" si="0"/>
        <v>1.25</v>
      </c>
      <c r="G57" s="68">
        <f t="shared" si="1"/>
        <v>2</v>
      </c>
    </row>
    <row r="58" spans="2:7" x14ac:dyDescent="0.35">
      <c r="B58" s="47">
        <v>2005</v>
      </c>
      <c r="C58" s="47" t="s">
        <v>228</v>
      </c>
      <c r="D58" s="66">
        <v>1</v>
      </c>
      <c r="E58" s="66">
        <v>4</v>
      </c>
      <c r="F58" s="68">
        <f t="shared" si="0"/>
        <v>1</v>
      </c>
      <c r="G58" s="68">
        <f t="shared" si="1"/>
        <v>1</v>
      </c>
    </row>
    <row r="59" spans="2:7" x14ac:dyDescent="0.35">
      <c r="B59" s="47">
        <v>2006</v>
      </c>
      <c r="C59" s="47" t="s">
        <v>232</v>
      </c>
      <c r="D59" s="66">
        <v>2</v>
      </c>
      <c r="E59" s="66">
        <v>4</v>
      </c>
      <c r="F59" s="68">
        <f t="shared" si="0"/>
        <v>0.5</v>
      </c>
      <c r="G59" s="68">
        <f t="shared" si="1"/>
        <v>1</v>
      </c>
    </row>
    <row r="60" spans="2:7" x14ac:dyDescent="0.35">
      <c r="B60" s="47">
        <v>2008</v>
      </c>
      <c r="C60" s="47" t="s">
        <v>173</v>
      </c>
      <c r="D60" s="66">
        <v>3</v>
      </c>
      <c r="E60" s="66">
        <v>4</v>
      </c>
      <c r="F60" s="68">
        <f t="shared" si="0"/>
        <v>0.75</v>
      </c>
      <c r="G60" s="68">
        <f t="shared" si="1"/>
        <v>1</v>
      </c>
    </row>
    <row r="61" spans="2:7" x14ac:dyDescent="0.35">
      <c r="B61" s="47">
        <v>2009</v>
      </c>
      <c r="C61" s="47" t="s">
        <v>225</v>
      </c>
      <c r="D61" s="66">
        <v>2</v>
      </c>
      <c r="E61" s="66">
        <v>4</v>
      </c>
      <c r="F61" s="68">
        <f t="shared" si="0"/>
        <v>0.5</v>
      </c>
      <c r="G61" s="68">
        <f t="shared" si="1"/>
        <v>1</v>
      </c>
    </row>
    <row r="62" spans="2:7" x14ac:dyDescent="0.35">
      <c r="B62" s="47">
        <v>2010</v>
      </c>
      <c r="C62" s="47" t="s">
        <v>242</v>
      </c>
      <c r="D62" s="66">
        <v>1</v>
      </c>
      <c r="E62" s="66">
        <v>4</v>
      </c>
      <c r="F62" s="68">
        <f t="shared" si="0"/>
        <v>1</v>
      </c>
      <c r="G62" s="68">
        <f t="shared" si="1"/>
        <v>1</v>
      </c>
    </row>
    <row r="63" spans="2:7" x14ac:dyDescent="0.35">
      <c r="B63" s="47">
        <v>2011</v>
      </c>
      <c r="C63" s="47" t="s">
        <v>240</v>
      </c>
      <c r="D63" s="66">
        <v>1</v>
      </c>
      <c r="E63" s="66">
        <v>4</v>
      </c>
      <c r="F63" s="68">
        <f t="shared" si="0"/>
        <v>1</v>
      </c>
      <c r="G63" s="68">
        <f t="shared" si="1"/>
        <v>1</v>
      </c>
    </row>
    <row r="64" spans="2:7" x14ac:dyDescent="0.35">
      <c r="B64" s="47">
        <v>2012</v>
      </c>
      <c r="C64" s="47" t="s">
        <v>244</v>
      </c>
      <c r="D64" s="66">
        <v>1</v>
      </c>
      <c r="E64" s="66">
        <v>4</v>
      </c>
      <c r="F64" s="68">
        <f t="shared" si="0"/>
        <v>1</v>
      </c>
      <c r="G64" s="68">
        <f t="shared" si="1"/>
        <v>1</v>
      </c>
    </row>
    <row r="65" spans="2:7" x14ac:dyDescent="0.35">
      <c r="B65" s="47">
        <v>2014</v>
      </c>
      <c r="C65" s="47" t="s">
        <v>156</v>
      </c>
      <c r="D65" s="66">
        <v>4</v>
      </c>
      <c r="E65" s="66">
        <v>4</v>
      </c>
      <c r="F65" s="68">
        <f t="shared" si="0"/>
        <v>1</v>
      </c>
      <c r="G65" s="68">
        <f t="shared" si="1"/>
        <v>1</v>
      </c>
    </row>
    <row r="66" spans="2:7" x14ac:dyDescent="0.35">
      <c r="B66" s="47">
        <v>2015</v>
      </c>
      <c r="C66" s="47" t="s">
        <v>153</v>
      </c>
      <c r="D66" s="66">
        <v>2</v>
      </c>
      <c r="E66" s="66">
        <v>4</v>
      </c>
      <c r="F66" s="68">
        <f t="shared" si="0"/>
        <v>0.5</v>
      </c>
      <c r="G66" s="68">
        <f t="shared" si="1"/>
        <v>1</v>
      </c>
    </row>
    <row r="67" spans="2:7" x14ac:dyDescent="0.35">
      <c r="B67" s="47">
        <v>2023</v>
      </c>
      <c r="C67" s="47" t="s">
        <v>140</v>
      </c>
      <c r="D67" s="66">
        <v>2</v>
      </c>
      <c r="E67" s="66">
        <v>4</v>
      </c>
      <c r="F67" s="68">
        <f t="shared" si="0"/>
        <v>0.5</v>
      </c>
      <c r="G67" s="68">
        <f t="shared" si="1"/>
        <v>1</v>
      </c>
    </row>
    <row r="68" spans="2:7" x14ac:dyDescent="0.35">
      <c r="B68" s="47">
        <v>2024</v>
      </c>
      <c r="C68" s="47" t="s">
        <v>80</v>
      </c>
      <c r="D68" s="66">
        <v>8</v>
      </c>
      <c r="E68" s="66">
        <v>4</v>
      </c>
      <c r="F68" s="68">
        <f t="shared" si="0"/>
        <v>2</v>
      </c>
      <c r="G68" s="68">
        <f t="shared" si="1"/>
        <v>2</v>
      </c>
    </row>
    <row r="69" spans="2:7" x14ac:dyDescent="0.35">
      <c r="B69" s="47">
        <v>2039</v>
      </c>
      <c r="C69" s="47" t="s">
        <v>103</v>
      </c>
      <c r="D69" s="66">
        <v>6</v>
      </c>
      <c r="E69" s="66">
        <v>4</v>
      </c>
      <c r="F69" s="68">
        <f t="shared" si="0"/>
        <v>1.5</v>
      </c>
      <c r="G69" s="68">
        <f t="shared" si="1"/>
        <v>2</v>
      </c>
    </row>
    <row r="70" spans="2:7" x14ac:dyDescent="0.35">
      <c r="B70" s="47">
        <v>2041</v>
      </c>
      <c r="C70" s="47" t="s">
        <v>100</v>
      </c>
      <c r="D70" s="66">
        <v>6</v>
      </c>
      <c r="E70" s="66">
        <v>4</v>
      </c>
      <c r="F70" s="68">
        <f t="shared" ref="F70:F133" si="2">IF(D70=1,1,ROUND(D70/E70,2))</f>
        <v>1.5</v>
      </c>
      <c r="G70" s="68">
        <f t="shared" ref="G70:G133" si="3">ROUNDUP(F70,0)</f>
        <v>2</v>
      </c>
    </row>
    <row r="71" spans="2:7" x14ac:dyDescent="0.35">
      <c r="B71" s="47">
        <v>2042</v>
      </c>
      <c r="C71" s="47" t="s">
        <v>70</v>
      </c>
      <c r="D71" s="66">
        <v>10</v>
      </c>
      <c r="E71" s="66">
        <v>4</v>
      </c>
      <c r="F71" s="68">
        <f t="shared" si="2"/>
        <v>2.5</v>
      </c>
      <c r="G71" s="68">
        <f t="shared" si="3"/>
        <v>3</v>
      </c>
    </row>
    <row r="72" spans="2:7" x14ac:dyDescent="0.35">
      <c r="B72" s="47">
        <v>2043</v>
      </c>
      <c r="C72" s="47" t="s">
        <v>77</v>
      </c>
      <c r="D72" s="66">
        <v>11</v>
      </c>
      <c r="E72" s="66">
        <v>4</v>
      </c>
      <c r="F72" s="68">
        <f t="shared" si="2"/>
        <v>2.75</v>
      </c>
      <c r="G72" s="68">
        <f t="shared" si="3"/>
        <v>3</v>
      </c>
    </row>
    <row r="73" spans="2:7" x14ac:dyDescent="0.35">
      <c r="B73" s="47">
        <v>2044</v>
      </c>
      <c r="C73" s="47" t="s">
        <v>143</v>
      </c>
      <c r="D73" s="66">
        <v>4</v>
      </c>
      <c r="E73" s="66">
        <v>4</v>
      </c>
      <c r="F73" s="68">
        <f t="shared" si="2"/>
        <v>1</v>
      </c>
      <c r="G73" s="68">
        <f t="shared" si="3"/>
        <v>1</v>
      </c>
    </row>
    <row r="74" spans="2:7" x14ac:dyDescent="0.35">
      <c r="B74" s="47">
        <v>2045</v>
      </c>
      <c r="C74" s="47" t="s">
        <v>217</v>
      </c>
      <c r="D74" s="66">
        <v>1</v>
      </c>
      <c r="E74" s="66">
        <v>4</v>
      </c>
      <c r="F74" s="68">
        <f t="shared" si="2"/>
        <v>1</v>
      </c>
      <c r="G74" s="68">
        <f t="shared" si="3"/>
        <v>1</v>
      </c>
    </row>
    <row r="75" spans="2:7" x14ac:dyDescent="0.35">
      <c r="B75" s="47">
        <v>2046</v>
      </c>
      <c r="C75" s="47" t="s">
        <v>209</v>
      </c>
      <c r="D75" s="66">
        <v>1</v>
      </c>
      <c r="E75" s="66">
        <v>4</v>
      </c>
      <c r="F75" s="68">
        <f t="shared" si="2"/>
        <v>1</v>
      </c>
      <c r="G75" s="68">
        <f t="shared" si="3"/>
        <v>1</v>
      </c>
    </row>
    <row r="76" spans="2:7" x14ac:dyDescent="0.35">
      <c r="B76" s="47">
        <v>2048</v>
      </c>
      <c r="C76" s="47" t="s">
        <v>36</v>
      </c>
      <c r="D76" s="66">
        <v>25</v>
      </c>
      <c r="E76" s="66">
        <v>4</v>
      </c>
      <c r="F76" s="68">
        <f t="shared" si="2"/>
        <v>6.25</v>
      </c>
      <c r="G76" s="68">
        <f t="shared" si="3"/>
        <v>7</v>
      </c>
    </row>
    <row r="77" spans="2:7" x14ac:dyDescent="0.35">
      <c r="B77" s="47">
        <v>2050</v>
      </c>
      <c r="C77" s="47" t="s">
        <v>165</v>
      </c>
      <c r="D77" s="66">
        <v>3</v>
      </c>
      <c r="E77" s="66">
        <v>4</v>
      </c>
      <c r="F77" s="68">
        <f t="shared" si="2"/>
        <v>0.75</v>
      </c>
      <c r="G77" s="68">
        <f t="shared" si="3"/>
        <v>1</v>
      </c>
    </row>
    <row r="78" spans="2:7" x14ac:dyDescent="0.35">
      <c r="B78" s="47">
        <v>2053</v>
      </c>
      <c r="C78" s="47" t="s">
        <v>96</v>
      </c>
      <c r="D78" s="66">
        <v>8</v>
      </c>
      <c r="E78" s="66">
        <v>4</v>
      </c>
      <c r="F78" s="68">
        <f t="shared" si="2"/>
        <v>2</v>
      </c>
      <c r="G78" s="68">
        <f t="shared" si="3"/>
        <v>2</v>
      </c>
    </row>
    <row r="79" spans="2:7" x14ac:dyDescent="0.35">
      <c r="B79" s="47">
        <v>2054</v>
      </c>
      <c r="C79" s="47" t="s">
        <v>57</v>
      </c>
      <c r="D79" s="66">
        <v>9</v>
      </c>
      <c r="E79" s="66">
        <v>4</v>
      </c>
      <c r="F79" s="68">
        <f t="shared" si="2"/>
        <v>2.25</v>
      </c>
      <c r="G79" s="68">
        <f t="shared" si="3"/>
        <v>3</v>
      </c>
    </row>
    <row r="80" spans="2:7" x14ac:dyDescent="0.35">
      <c r="B80" s="47">
        <v>2055</v>
      </c>
      <c r="C80" s="47" t="s">
        <v>73</v>
      </c>
      <c r="D80" s="66">
        <v>16</v>
      </c>
      <c r="E80" s="66">
        <v>4</v>
      </c>
      <c r="F80" s="68">
        <f t="shared" si="2"/>
        <v>4</v>
      </c>
      <c r="G80" s="68">
        <f t="shared" si="3"/>
        <v>4</v>
      </c>
    </row>
    <row r="81" spans="2:7" x14ac:dyDescent="0.35">
      <c r="B81" s="47">
        <v>2056</v>
      </c>
      <c r="C81" s="47" t="s">
        <v>92</v>
      </c>
      <c r="D81" s="66">
        <v>8</v>
      </c>
      <c r="E81" s="66">
        <v>4</v>
      </c>
      <c r="F81" s="68">
        <f t="shared" si="2"/>
        <v>2</v>
      </c>
      <c r="G81" s="68">
        <f t="shared" si="3"/>
        <v>2</v>
      </c>
    </row>
    <row r="82" spans="2:7" x14ac:dyDescent="0.35">
      <c r="B82" s="47">
        <v>2057</v>
      </c>
      <c r="C82" s="47" t="s">
        <v>49</v>
      </c>
      <c r="D82" s="66">
        <v>21</v>
      </c>
      <c r="E82" s="66">
        <v>4</v>
      </c>
      <c r="F82" s="68">
        <f t="shared" si="2"/>
        <v>5.25</v>
      </c>
      <c r="G82" s="68">
        <f t="shared" si="3"/>
        <v>6</v>
      </c>
    </row>
    <row r="83" spans="2:7" x14ac:dyDescent="0.35">
      <c r="B83" s="47">
        <v>2059</v>
      </c>
      <c r="C83" s="47" t="s">
        <v>158</v>
      </c>
      <c r="D83" s="66">
        <v>4</v>
      </c>
      <c r="E83" s="66">
        <v>4</v>
      </c>
      <c r="F83" s="68">
        <f t="shared" si="2"/>
        <v>1</v>
      </c>
      <c r="G83" s="68">
        <f t="shared" si="3"/>
        <v>1</v>
      </c>
    </row>
    <row r="84" spans="2:7" x14ac:dyDescent="0.35">
      <c r="B84" s="47">
        <v>2061</v>
      </c>
      <c r="C84" s="47" t="s">
        <v>208</v>
      </c>
      <c r="D84" s="66">
        <v>1</v>
      </c>
      <c r="E84" s="66">
        <v>4</v>
      </c>
      <c r="F84" s="68">
        <f t="shared" si="2"/>
        <v>1</v>
      </c>
      <c r="G84" s="68">
        <f t="shared" si="3"/>
        <v>1</v>
      </c>
    </row>
    <row r="85" spans="2:7" x14ac:dyDescent="0.35">
      <c r="B85" s="47">
        <v>2081</v>
      </c>
      <c r="C85" s="47" t="s">
        <v>146</v>
      </c>
      <c r="D85" s="66">
        <v>2</v>
      </c>
      <c r="E85" s="66">
        <v>4</v>
      </c>
      <c r="F85" s="68">
        <f t="shared" si="2"/>
        <v>0.5</v>
      </c>
      <c r="G85" s="68">
        <f t="shared" si="3"/>
        <v>1</v>
      </c>
    </row>
    <row r="86" spans="2:7" x14ac:dyDescent="0.35">
      <c r="B86" s="47">
        <v>2082</v>
      </c>
      <c r="C86" s="47" t="s">
        <v>32</v>
      </c>
      <c r="D86" s="66">
        <v>37</v>
      </c>
      <c r="E86" s="66">
        <v>4</v>
      </c>
      <c r="F86" s="68">
        <f t="shared" si="2"/>
        <v>9.25</v>
      </c>
      <c r="G86" s="68">
        <f t="shared" si="3"/>
        <v>10</v>
      </c>
    </row>
    <row r="87" spans="2:7" x14ac:dyDescent="0.35">
      <c r="B87" s="47">
        <v>2083</v>
      </c>
      <c r="C87" s="47" t="s">
        <v>40</v>
      </c>
      <c r="D87" s="66">
        <v>21</v>
      </c>
      <c r="E87" s="66">
        <v>4</v>
      </c>
      <c r="F87" s="68">
        <f t="shared" si="2"/>
        <v>5.25</v>
      </c>
      <c r="G87" s="68">
        <f t="shared" si="3"/>
        <v>6</v>
      </c>
    </row>
    <row r="88" spans="2:7" x14ac:dyDescent="0.35">
      <c r="B88" s="47">
        <v>2084</v>
      </c>
      <c r="C88" s="47" t="s">
        <v>125</v>
      </c>
      <c r="D88" s="66">
        <v>5</v>
      </c>
      <c r="E88" s="66">
        <v>4</v>
      </c>
      <c r="F88" s="68">
        <f t="shared" si="2"/>
        <v>1.25</v>
      </c>
      <c r="G88" s="68">
        <f t="shared" si="3"/>
        <v>2</v>
      </c>
    </row>
    <row r="89" spans="2:7" x14ac:dyDescent="0.35">
      <c r="B89" s="47">
        <v>2085</v>
      </c>
      <c r="C89" s="47" t="s">
        <v>231</v>
      </c>
      <c r="D89" s="66">
        <v>2</v>
      </c>
      <c r="E89" s="66">
        <v>4</v>
      </c>
      <c r="F89" s="68">
        <f t="shared" si="2"/>
        <v>0.5</v>
      </c>
      <c r="G89" s="68">
        <f t="shared" si="3"/>
        <v>1</v>
      </c>
    </row>
    <row r="90" spans="2:7" x14ac:dyDescent="0.35">
      <c r="B90" s="47">
        <v>2086</v>
      </c>
      <c r="C90" s="47" t="s">
        <v>138</v>
      </c>
      <c r="D90" s="66">
        <v>3</v>
      </c>
      <c r="E90" s="66">
        <v>4</v>
      </c>
      <c r="F90" s="68">
        <f t="shared" si="2"/>
        <v>0.75</v>
      </c>
      <c r="G90" s="68">
        <f t="shared" si="3"/>
        <v>1</v>
      </c>
    </row>
    <row r="91" spans="2:7" x14ac:dyDescent="0.35">
      <c r="B91" s="47">
        <v>2087</v>
      </c>
      <c r="C91" s="47" t="s">
        <v>97</v>
      </c>
      <c r="D91" s="66">
        <v>9</v>
      </c>
      <c r="E91" s="66">
        <v>4</v>
      </c>
      <c r="F91" s="68">
        <f t="shared" si="2"/>
        <v>2.25</v>
      </c>
      <c r="G91" s="68">
        <f t="shared" si="3"/>
        <v>3</v>
      </c>
    </row>
    <row r="92" spans="2:7" x14ac:dyDescent="0.35">
      <c r="B92" s="47">
        <v>2088</v>
      </c>
      <c r="C92" s="47" t="s">
        <v>65</v>
      </c>
      <c r="D92" s="66">
        <v>11</v>
      </c>
      <c r="E92" s="66">
        <v>4</v>
      </c>
      <c r="F92" s="68">
        <f t="shared" si="2"/>
        <v>2.75</v>
      </c>
      <c r="G92" s="68">
        <f t="shared" si="3"/>
        <v>3</v>
      </c>
    </row>
    <row r="93" spans="2:7" x14ac:dyDescent="0.35">
      <c r="B93" s="47">
        <v>2089</v>
      </c>
      <c r="C93" s="47" t="s">
        <v>204</v>
      </c>
      <c r="D93" s="66">
        <v>2</v>
      </c>
      <c r="E93" s="66">
        <v>4</v>
      </c>
      <c r="F93" s="68">
        <f t="shared" si="2"/>
        <v>0.5</v>
      </c>
      <c r="G93" s="68">
        <f t="shared" si="3"/>
        <v>1</v>
      </c>
    </row>
    <row r="94" spans="2:7" x14ac:dyDescent="0.35">
      <c r="B94" s="47">
        <v>2090</v>
      </c>
      <c r="C94" s="47" t="s">
        <v>223</v>
      </c>
      <c r="D94" s="66">
        <v>1</v>
      </c>
      <c r="E94" s="66">
        <v>4</v>
      </c>
      <c r="F94" s="68">
        <f t="shared" si="2"/>
        <v>1</v>
      </c>
      <c r="G94" s="68">
        <f t="shared" si="3"/>
        <v>1</v>
      </c>
    </row>
    <row r="95" spans="2:7" x14ac:dyDescent="0.35">
      <c r="B95" s="47">
        <v>2091</v>
      </c>
      <c r="C95" s="47" t="s">
        <v>119</v>
      </c>
      <c r="D95" s="66">
        <v>4</v>
      </c>
      <c r="E95" s="66">
        <v>4</v>
      </c>
      <c r="F95" s="68">
        <f t="shared" si="2"/>
        <v>1</v>
      </c>
      <c r="G95" s="68">
        <f t="shared" si="3"/>
        <v>1</v>
      </c>
    </row>
    <row r="96" spans="2:7" x14ac:dyDescent="0.35">
      <c r="B96" s="47">
        <v>2092</v>
      </c>
      <c r="C96" s="47" t="s">
        <v>135</v>
      </c>
      <c r="D96" s="66">
        <v>4</v>
      </c>
      <c r="E96" s="66">
        <v>4</v>
      </c>
      <c r="F96" s="68">
        <f t="shared" si="2"/>
        <v>1</v>
      </c>
      <c r="G96" s="68">
        <f t="shared" si="3"/>
        <v>1</v>
      </c>
    </row>
    <row r="97" spans="2:7" x14ac:dyDescent="0.35">
      <c r="B97" s="47">
        <v>2093</v>
      </c>
      <c r="C97" s="47" t="s">
        <v>175</v>
      </c>
      <c r="D97" s="66">
        <v>3</v>
      </c>
      <c r="E97" s="66">
        <v>4</v>
      </c>
      <c r="F97" s="68">
        <f t="shared" si="2"/>
        <v>0.75</v>
      </c>
      <c r="G97" s="68">
        <f t="shared" si="3"/>
        <v>1</v>
      </c>
    </row>
    <row r="98" spans="2:7" x14ac:dyDescent="0.35">
      <c r="B98" s="47">
        <v>2094</v>
      </c>
      <c r="C98" s="47" t="s">
        <v>155</v>
      </c>
      <c r="D98" s="66">
        <v>3</v>
      </c>
      <c r="E98" s="66">
        <v>4</v>
      </c>
      <c r="F98" s="68">
        <f t="shared" si="2"/>
        <v>0.75</v>
      </c>
      <c r="G98" s="68">
        <f t="shared" si="3"/>
        <v>1</v>
      </c>
    </row>
    <row r="99" spans="2:7" x14ac:dyDescent="0.35">
      <c r="B99" s="47">
        <v>2095</v>
      </c>
      <c r="C99" s="47" t="s">
        <v>214</v>
      </c>
      <c r="D99" s="66">
        <v>1</v>
      </c>
      <c r="E99" s="66">
        <v>4</v>
      </c>
      <c r="F99" s="68">
        <f t="shared" si="2"/>
        <v>1</v>
      </c>
      <c r="G99" s="68">
        <f t="shared" si="3"/>
        <v>1</v>
      </c>
    </row>
    <row r="100" spans="2:7" x14ac:dyDescent="0.35">
      <c r="B100" s="47">
        <v>2096</v>
      </c>
      <c r="C100" s="47" t="s">
        <v>136</v>
      </c>
      <c r="D100" s="66">
        <v>3</v>
      </c>
      <c r="E100" s="66">
        <v>4</v>
      </c>
      <c r="F100" s="68">
        <f t="shared" si="2"/>
        <v>0.75</v>
      </c>
      <c r="G100" s="68">
        <f t="shared" si="3"/>
        <v>1</v>
      </c>
    </row>
    <row r="101" spans="2:7" x14ac:dyDescent="0.35">
      <c r="B101" s="47">
        <v>2097</v>
      </c>
      <c r="C101" s="47" t="s">
        <v>68</v>
      </c>
      <c r="D101" s="66">
        <v>17</v>
      </c>
      <c r="E101" s="66">
        <v>4</v>
      </c>
      <c r="F101" s="68">
        <f t="shared" si="2"/>
        <v>4.25</v>
      </c>
      <c r="G101" s="68">
        <f t="shared" si="3"/>
        <v>5</v>
      </c>
    </row>
    <row r="102" spans="2:7" x14ac:dyDescent="0.35">
      <c r="B102" s="47">
        <v>2099</v>
      </c>
      <c r="C102" s="47" t="s">
        <v>160</v>
      </c>
      <c r="D102" s="66">
        <v>3</v>
      </c>
      <c r="E102" s="66">
        <v>4</v>
      </c>
      <c r="F102" s="68">
        <f t="shared" si="2"/>
        <v>0.75</v>
      </c>
      <c r="G102" s="68">
        <f t="shared" si="3"/>
        <v>1</v>
      </c>
    </row>
    <row r="103" spans="2:7" x14ac:dyDescent="0.35">
      <c r="B103" s="47">
        <v>2100</v>
      </c>
      <c r="C103" s="47" t="s">
        <v>44</v>
      </c>
      <c r="D103" s="66">
        <v>20</v>
      </c>
      <c r="E103" s="66">
        <v>4</v>
      </c>
      <c r="F103" s="68">
        <f t="shared" si="2"/>
        <v>5</v>
      </c>
      <c r="G103" s="68">
        <f t="shared" si="3"/>
        <v>5</v>
      </c>
    </row>
    <row r="104" spans="2:7" x14ac:dyDescent="0.35">
      <c r="B104" s="47">
        <v>2101</v>
      </c>
      <c r="C104" s="47" t="s">
        <v>78</v>
      </c>
      <c r="D104" s="66">
        <v>9</v>
      </c>
      <c r="E104" s="66">
        <v>4</v>
      </c>
      <c r="F104" s="68">
        <f t="shared" si="2"/>
        <v>2.25</v>
      </c>
      <c r="G104" s="68">
        <f t="shared" si="3"/>
        <v>3</v>
      </c>
    </row>
    <row r="105" spans="2:7" x14ac:dyDescent="0.35">
      <c r="B105" s="47">
        <v>2102</v>
      </c>
      <c r="C105" s="47" t="s">
        <v>108</v>
      </c>
      <c r="D105" s="66">
        <v>7</v>
      </c>
      <c r="E105" s="66">
        <v>4</v>
      </c>
      <c r="F105" s="68">
        <f t="shared" si="2"/>
        <v>1.75</v>
      </c>
      <c r="G105" s="68">
        <f t="shared" si="3"/>
        <v>2</v>
      </c>
    </row>
    <row r="106" spans="2:7" x14ac:dyDescent="0.35">
      <c r="B106" s="47">
        <v>2103</v>
      </c>
      <c r="C106" s="47" t="s">
        <v>91</v>
      </c>
      <c r="D106" s="66">
        <v>5</v>
      </c>
      <c r="E106" s="66">
        <v>4</v>
      </c>
      <c r="F106" s="68">
        <f t="shared" si="2"/>
        <v>1.25</v>
      </c>
      <c r="G106" s="68">
        <f t="shared" si="3"/>
        <v>2</v>
      </c>
    </row>
    <row r="107" spans="2:7" x14ac:dyDescent="0.35">
      <c r="B107" s="47">
        <v>2104</v>
      </c>
      <c r="C107" s="47" t="s">
        <v>66</v>
      </c>
      <c r="D107" s="66">
        <v>3</v>
      </c>
      <c r="E107" s="66">
        <v>4</v>
      </c>
      <c r="F107" s="68">
        <f t="shared" si="2"/>
        <v>0.75</v>
      </c>
      <c r="G107" s="68">
        <f t="shared" si="3"/>
        <v>1</v>
      </c>
    </row>
    <row r="108" spans="2:7" x14ac:dyDescent="0.35">
      <c r="B108" s="47">
        <v>2105</v>
      </c>
      <c r="C108" s="47" t="s">
        <v>168</v>
      </c>
      <c r="D108" s="66">
        <v>3</v>
      </c>
      <c r="E108" s="66">
        <v>4</v>
      </c>
      <c r="F108" s="68">
        <f t="shared" si="2"/>
        <v>0.75</v>
      </c>
      <c r="G108" s="68">
        <f t="shared" si="3"/>
        <v>1</v>
      </c>
    </row>
    <row r="109" spans="2:7" x14ac:dyDescent="0.35">
      <c r="B109" s="47">
        <v>2107</v>
      </c>
      <c r="C109" s="47" t="s">
        <v>241</v>
      </c>
      <c r="D109" s="66">
        <v>3</v>
      </c>
      <c r="E109" s="66">
        <v>4</v>
      </c>
      <c r="F109" s="68">
        <f t="shared" si="2"/>
        <v>0.75</v>
      </c>
      <c r="G109" s="68">
        <f t="shared" si="3"/>
        <v>1</v>
      </c>
    </row>
    <row r="110" spans="2:7" x14ac:dyDescent="0.35">
      <c r="B110" s="47">
        <v>2108</v>
      </c>
      <c r="C110" s="47" t="s">
        <v>105</v>
      </c>
      <c r="D110" s="66">
        <v>8</v>
      </c>
      <c r="E110" s="66">
        <v>4</v>
      </c>
      <c r="F110" s="68">
        <f t="shared" si="2"/>
        <v>2</v>
      </c>
      <c r="G110" s="68">
        <f t="shared" si="3"/>
        <v>2</v>
      </c>
    </row>
    <row r="111" spans="2:7" x14ac:dyDescent="0.35">
      <c r="B111" s="47">
        <v>2110</v>
      </c>
      <c r="C111" s="47" t="s">
        <v>137</v>
      </c>
      <c r="D111" s="66">
        <v>3</v>
      </c>
      <c r="E111" s="66">
        <v>4</v>
      </c>
      <c r="F111" s="68">
        <f t="shared" si="2"/>
        <v>0.75</v>
      </c>
      <c r="G111" s="68">
        <f t="shared" si="3"/>
        <v>1</v>
      </c>
    </row>
    <row r="112" spans="2:7" x14ac:dyDescent="0.35">
      <c r="B112" s="47">
        <v>2111</v>
      </c>
      <c r="C112" s="47" t="s">
        <v>237</v>
      </c>
      <c r="D112" s="66">
        <v>1</v>
      </c>
      <c r="E112" s="66">
        <v>4</v>
      </c>
      <c r="F112" s="68">
        <f t="shared" si="2"/>
        <v>1</v>
      </c>
      <c r="G112" s="68">
        <f t="shared" si="3"/>
        <v>1</v>
      </c>
    </row>
    <row r="113" spans="2:7" x14ac:dyDescent="0.35">
      <c r="B113" s="47">
        <v>2113</v>
      </c>
      <c r="C113" s="47" t="s">
        <v>202</v>
      </c>
      <c r="D113" s="66">
        <v>2</v>
      </c>
      <c r="E113" s="66">
        <v>4</v>
      </c>
      <c r="F113" s="68">
        <f t="shared" si="2"/>
        <v>0.5</v>
      </c>
      <c r="G113" s="68">
        <f t="shared" si="3"/>
        <v>1</v>
      </c>
    </row>
    <row r="114" spans="2:7" x14ac:dyDescent="0.35">
      <c r="B114" s="47">
        <v>2114</v>
      </c>
      <c r="C114" s="47" t="s">
        <v>224</v>
      </c>
      <c r="D114" s="66">
        <v>1</v>
      </c>
      <c r="E114" s="66">
        <v>4</v>
      </c>
      <c r="F114" s="68">
        <f t="shared" si="2"/>
        <v>1</v>
      </c>
      <c r="G114" s="68">
        <f t="shared" si="3"/>
        <v>1</v>
      </c>
    </row>
    <row r="115" spans="2:7" x14ac:dyDescent="0.35">
      <c r="B115" s="47">
        <v>2116</v>
      </c>
      <c r="C115" s="47" t="s">
        <v>152</v>
      </c>
      <c r="D115" s="66">
        <v>4</v>
      </c>
      <c r="E115" s="66">
        <v>4</v>
      </c>
      <c r="F115" s="68">
        <f t="shared" si="2"/>
        <v>1</v>
      </c>
      <c r="G115" s="68">
        <f t="shared" si="3"/>
        <v>1</v>
      </c>
    </row>
    <row r="116" spans="2:7" x14ac:dyDescent="0.35">
      <c r="B116" s="47">
        <v>2137</v>
      </c>
      <c r="C116" s="47" t="s">
        <v>123</v>
      </c>
      <c r="D116" s="66">
        <v>5</v>
      </c>
      <c r="E116" s="66">
        <v>4</v>
      </c>
      <c r="F116" s="68">
        <f t="shared" si="2"/>
        <v>1.25</v>
      </c>
      <c r="G116" s="68">
        <f t="shared" si="3"/>
        <v>2</v>
      </c>
    </row>
    <row r="117" spans="2:7" x14ac:dyDescent="0.35">
      <c r="B117" s="47">
        <v>2138</v>
      </c>
      <c r="C117" s="47" t="s">
        <v>81</v>
      </c>
      <c r="D117" s="66">
        <v>13</v>
      </c>
      <c r="E117" s="66">
        <v>4</v>
      </c>
      <c r="F117" s="68">
        <f t="shared" si="2"/>
        <v>3.25</v>
      </c>
      <c r="G117" s="68">
        <f t="shared" si="3"/>
        <v>4</v>
      </c>
    </row>
    <row r="118" spans="2:7" x14ac:dyDescent="0.35">
      <c r="B118" s="47">
        <v>2139</v>
      </c>
      <c r="C118" s="47" t="s">
        <v>102</v>
      </c>
      <c r="D118" s="66">
        <v>6</v>
      </c>
      <c r="E118" s="66">
        <v>4</v>
      </c>
      <c r="F118" s="68">
        <f t="shared" si="2"/>
        <v>1.5</v>
      </c>
      <c r="G118" s="68">
        <f t="shared" si="3"/>
        <v>2</v>
      </c>
    </row>
    <row r="119" spans="2:7" x14ac:dyDescent="0.35">
      <c r="B119" s="47">
        <v>2140</v>
      </c>
      <c r="C119" s="47" t="s">
        <v>154</v>
      </c>
      <c r="D119" s="66">
        <v>3</v>
      </c>
      <c r="E119" s="66">
        <v>4</v>
      </c>
      <c r="F119" s="68">
        <f t="shared" si="2"/>
        <v>0.75</v>
      </c>
      <c r="G119" s="68">
        <f t="shared" si="3"/>
        <v>1</v>
      </c>
    </row>
    <row r="120" spans="2:7" x14ac:dyDescent="0.35">
      <c r="B120" s="47">
        <v>2141</v>
      </c>
      <c r="C120" s="47" t="s">
        <v>118</v>
      </c>
      <c r="D120" s="66">
        <v>4</v>
      </c>
      <c r="E120" s="66">
        <v>4</v>
      </c>
      <c r="F120" s="68">
        <f t="shared" si="2"/>
        <v>1</v>
      </c>
      <c r="G120" s="68">
        <f t="shared" si="3"/>
        <v>1</v>
      </c>
    </row>
    <row r="121" spans="2:7" x14ac:dyDescent="0.35">
      <c r="B121" s="47">
        <v>2142</v>
      </c>
      <c r="C121" s="47" t="s">
        <v>25</v>
      </c>
      <c r="D121" s="66">
        <v>65</v>
      </c>
      <c r="E121" s="66">
        <v>4</v>
      </c>
      <c r="F121" s="68">
        <f t="shared" si="2"/>
        <v>16.25</v>
      </c>
      <c r="G121" s="68">
        <f t="shared" si="3"/>
        <v>17</v>
      </c>
    </row>
    <row r="122" spans="2:7" x14ac:dyDescent="0.35">
      <c r="B122" s="47">
        <v>2143</v>
      </c>
      <c r="C122" s="47" t="s">
        <v>110</v>
      </c>
      <c r="D122" s="66">
        <v>6</v>
      </c>
      <c r="E122" s="66">
        <v>4</v>
      </c>
      <c r="F122" s="68">
        <f t="shared" si="2"/>
        <v>1.5</v>
      </c>
      <c r="G122" s="68">
        <f t="shared" si="3"/>
        <v>2</v>
      </c>
    </row>
    <row r="123" spans="2:7" x14ac:dyDescent="0.35">
      <c r="B123" s="47">
        <v>2144</v>
      </c>
      <c r="C123" s="47" t="s">
        <v>196</v>
      </c>
      <c r="D123" s="66">
        <v>2</v>
      </c>
      <c r="E123" s="66">
        <v>4</v>
      </c>
      <c r="F123" s="68">
        <f t="shared" si="2"/>
        <v>0.5</v>
      </c>
      <c r="G123" s="68">
        <f t="shared" si="3"/>
        <v>1</v>
      </c>
    </row>
    <row r="124" spans="2:7" x14ac:dyDescent="0.35">
      <c r="B124" s="47">
        <v>2145</v>
      </c>
      <c r="C124" s="47" t="s">
        <v>163</v>
      </c>
      <c r="D124" s="66">
        <v>3</v>
      </c>
      <c r="E124" s="66">
        <v>4</v>
      </c>
      <c r="F124" s="68">
        <f t="shared" si="2"/>
        <v>0.75</v>
      </c>
      <c r="G124" s="68">
        <f t="shared" si="3"/>
        <v>1</v>
      </c>
    </row>
    <row r="125" spans="2:7" x14ac:dyDescent="0.35">
      <c r="B125" s="47">
        <v>2146</v>
      </c>
      <c r="C125" s="47" t="s">
        <v>64</v>
      </c>
      <c r="D125" s="66">
        <v>12</v>
      </c>
      <c r="E125" s="66">
        <v>4</v>
      </c>
      <c r="F125" s="68">
        <f t="shared" si="2"/>
        <v>3</v>
      </c>
      <c r="G125" s="68">
        <f t="shared" si="3"/>
        <v>3</v>
      </c>
    </row>
    <row r="126" spans="2:7" x14ac:dyDescent="0.35">
      <c r="B126" s="47">
        <v>2147</v>
      </c>
      <c r="C126" s="47" t="s">
        <v>107</v>
      </c>
      <c r="D126" s="66">
        <v>9</v>
      </c>
      <c r="E126" s="66">
        <v>4</v>
      </c>
      <c r="F126" s="68">
        <f t="shared" si="2"/>
        <v>2.25</v>
      </c>
      <c r="G126" s="68">
        <f t="shared" si="3"/>
        <v>3</v>
      </c>
    </row>
    <row r="127" spans="2:7" x14ac:dyDescent="0.35">
      <c r="B127" s="47">
        <v>2180</v>
      </c>
      <c r="C127" s="47" t="s">
        <v>23</v>
      </c>
      <c r="D127" s="66">
        <v>85</v>
      </c>
      <c r="E127" s="66">
        <v>4</v>
      </c>
      <c r="F127" s="68">
        <f t="shared" si="2"/>
        <v>21.25</v>
      </c>
      <c r="G127" s="68">
        <f t="shared" si="3"/>
        <v>22</v>
      </c>
    </row>
    <row r="128" spans="2:7" x14ac:dyDescent="0.35">
      <c r="B128" s="47">
        <v>2181</v>
      </c>
      <c r="C128" s="47" t="s">
        <v>89</v>
      </c>
      <c r="D128" s="66">
        <v>6</v>
      </c>
      <c r="E128" s="66">
        <v>4</v>
      </c>
      <c r="F128" s="68">
        <f t="shared" si="2"/>
        <v>1.5</v>
      </c>
      <c r="G128" s="68">
        <f t="shared" si="3"/>
        <v>2</v>
      </c>
    </row>
    <row r="129" spans="2:7" x14ac:dyDescent="0.35">
      <c r="B129" s="47">
        <v>2182</v>
      </c>
      <c r="C129" s="47" t="s">
        <v>39</v>
      </c>
      <c r="D129" s="66">
        <v>19</v>
      </c>
      <c r="E129" s="66">
        <v>4</v>
      </c>
      <c r="F129" s="68">
        <f t="shared" si="2"/>
        <v>4.75</v>
      </c>
      <c r="G129" s="68">
        <f t="shared" si="3"/>
        <v>5</v>
      </c>
    </row>
    <row r="130" spans="2:7" x14ac:dyDescent="0.35">
      <c r="B130" s="47">
        <v>2183</v>
      </c>
      <c r="C130" s="47" t="s">
        <v>38</v>
      </c>
      <c r="D130" s="66">
        <v>21</v>
      </c>
      <c r="E130" s="66">
        <v>4</v>
      </c>
      <c r="F130" s="68">
        <f t="shared" si="2"/>
        <v>5.25</v>
      </c>
      <c r="G130" s="68">
        <f t="shared" si="3"/>
        <v>6</v>
      </c>
    </row>
    <row r="131" spans="2:7" x14ac:dyDescent="0.35">
      <c r="B131" s="47">
        <v>2185</v>
      </c>
      <c r="C131" s="47" t="s">
        <v>55</v>
      </c>
      <c r="D131" s="66">
        <v>9</v>
      </c>
      <c r="E131" s="66">
        <v>4</v>
      </c>
      <c r="F131" s="68">
        <f t="shared" si="2"/>
        <v>2.25</v>
      </c>
      <c r="G131" s="68">
        <f t="shared" si="3"/>
        <v>3</v>
      </c>
    </row>
    <row r="132" spans="2:7" x14ac:dyDescent="0.35">
      <c r="B132" s="47">
        <v>2186</v>
      </c>
      <c r="C132" s="47" t="s">
        <v>141</v>
      </c>
      <c r="D132" s="66">
        <v>1</v>
      </c>
      <c r="E132" s="66">
        <v>4</v>
      </c>
      <c r="F132" s="68">
        <f t="shared" si="2"/>
        <v>1</v>
      </c>
      <c r="G132" s="68">
        <f t="shared" si="3"/>
        <v>1</v>
      </c>
    </row>
    <row r="133" spans="2:7" x14ac:dyDescent="0.35">
      <c r="B133" s="47">
        <v>2187</v>
      </c>
      <c r="C133" s="47" t="s">
        <v>42</v>
      </c>
      <c r="D133" s="66">
        <v>14</v>
      </c>
      <c r="E133" s="66">
        <v>4</v>
      </c>
      <c r="F133" s="68">
        <f t="shared" si="2"/>
        <v>3.5</v>
      </c>
      <c r="G133" s="68">
        <f t="shared" si="3"/>
        <v>4</v>
      </c>
    </row>
    <row r="134" spans="2:7" x14ac:dyDescent="0.35">
      <c r="B134" s="47">
        <v>2188</v>
      </c>
      <c r="C134" s="47" t="s">
        <v>167</v>
      </c>
      <c r="D134" s="66">
        <v>2</v>
      </c>
      <c r="E134" s="66">
        <v>4</v>
      </c>
      <c r="F134" s="68">
        <f t="shared" ref="F134:F181" si="4">IF(D134=1,1,ROUND(D134/E134,2))</f>
        <v>0.5</v>
      </c>
      <c r="G134" s="68">
        <f t="shared" ref="G134:G181" si="5">ROUNDUP(F134,0)</f>
        <v>1</v>
      </c>
    </row>
    <row r="135" spans="2:7" x14ac:dyDescent="0.35">
      <c r="B135" s="47">
        <v>2190</v>
      </c>
      <c r="C135" s="47" t="s">
        <v>87</v>
      </c>
      <c r="D135" s="66">
        <v>7</v>
      </c>
      <c r="E135" s="66">
        <v>4</v>
      </c>
      <c r="F135" s="68">
        <f t="shared" si="4"/>
        <v>1.75</v>
      </c>
      <c r="G135" s="68">
        <f t="shared" si="5"/>
        <v>2</v>
      </c>
    </row>
    <row r="136" spans="2:7" x14ac:dyDescent="0.35">
      <c r="B136" s="47">
        <v>2191</v>
      </c>
      <c r="C136" s="47" t="s">
        <v>84</v>
      </c>
      <c r="D136" s="66">
        <v>5</v>
      </c>
      <c r="E136" s="66">
        <v>4</v>
      </c>
      <c r="F136" s="68">
        <f t="shared" si="4"/>
        <v>1.25</v>
      </c>
      <c r="G136" s="68">
        <f t="shared" si="5"/>
        <v>2</v>
      </c>
    </row>
    <row r="137" spans="2:7" x14ac:dyDescent="0.35">
      <c r="B137" s="47">
        <v>2192</v>
      </c>
      <c r="C137" s="47" t="s">
        <v>194</v>
      </c>
      <c r="D137" s="66">
        <v>1</v>
      </c>
      <c r="E137" s="66">
        <v>4</v>
      </c>
      <c r="F137" s="68">
        <f t="shared" si="4"/>
        <v>1</v>
      </c>
      <c r="G137" s="68">
        <f t="shared" si="5"/>
        <v>1</v>
      </c>
    </row>
    <row r="138" spans="2:7" x14ac:dyDescent="0.35">
      <c r="B138" s="47">
        <v>2193</v>
      </c>
      <c r="C138" s="47" t="s">
        <v>226</v>
      </c>
      <c r="D138" s="66">
        <v>2</v>
      </c>
      <c r="E138" s="66">
        <v>4</v>
      </c>
      <c r="F138" s="68">
        <f t="shared" si="4"/>
        <v>0.5</v>
      </c>
      <c r="G138" s="68">
        <f t="shared" si="5"/>
        <v>1</v>
      </c>
    </row>
    <row r="139" spans="2:7" x14ac:dyDescent="0.35">
      <c r="B139" s="47">
        <v>2195</v>
      </c>
      <c r="C139" s="47" t="s">
        <v>211</v>
      </c>
      <c r="D139" s="66">
        <v>1</v>
      </c>
      <c r="E139" s="66">
        <v>4</v>
      </c>
      <c r="F139" s="68">
        <f t="shared" si="4"/>
        <v>1</v>
      </c>
      <c r="G139" s="68">
        <f t="shared" si="5"/>
        <v>1</v>
      </c>
    </row>
    <row r="140" spans="2:7" x14ac:dyDescent="0.35">
      <c r="B140" s="47">
        <v>2197</v>
      </c>
      <c r="C140" s="47" t="s">
        <v>112</v>
      </c>
      <c r="D140" s="66">
        <v>5</v>
      </c>
      <c r="E140" s="66">
        <v>4</v>
      </c>
      <c r="F140" s="68">
        <f t="shared" si="4"/>
        <v>1.25</v>
      </c>
      <c r="G140" s="68">
        <f t="shared" si="5"/>
        <v>2</v>
      </c>
    </row>
    <row r="141" spans="2:7" x14ac:dyDescent="0.35">
      <c r="B141" s="47">
        <v>2198</v>
      </c>
      <c r="C141" s="47" t="s">
        <v>161</v>
      </c>
      <c r="D141" s="66">
        <v>4</v>
      </c>
      <c r="E141" s="66">
        <v>4</v>
      </c>
      <c r="F141" s="68">
        <f t="shared" si="4"/>
        <v>1</v>
      </c>
      <c r="G141" s="68">
        <f t="shared" si="5"/>
        <v>1</v>
      </c>
    </row>
    <row r="142" spans="2:7" x14ac:dyDescent="0.35">
      <c r="B142" s="47">
        <v>2199</v>
      </c>
      <c r="C142" s="47" t="s">
        <v>183</v>
      </c>
      <c r="D142" s="66">
        <v>2</v>
      </c>
      <c r="E142" s="66">
        <v>4</v>
      </c>
      <c r="F142" s="68">
        <f t="shared" si="4"/>
        <v>0.5</v>
      </c>
      <c r="G142" s="68">
        <f t="shared" si="5"/>
        <v>1</v>
      </c>
    </row>
    <row r="143" spans="2:7" x14ac:dyDescent="0.35">
      <c r="B143" s="47">
        <v>2201</v>
      </c>
      <c r="C143" s="47" t="s">
        <v>229</v>
      </c>
      <c r="D143" s="66">
        <v>1</v>
      </c>
      <c r="E143" s="66">
        <v>4</v>
      </c>
      <c r="F143" s="68">
        <f t="shared" si="4"/>
        <v>1</v>
      </c>
      <c r="G143" s="68">
        <f t="shared" si="5"/>
        <v>1</v>
      </c>
    </row>
    <row r="144" spans="2:7" x14ac:dyDescent="0.35">
      <c r="B144" s="47">
        <v>2202</v>
      </c>
      <c r="C144" s="47" t="s">
        <v>197</v>
      </c>
      <c r="D144" s="66">
        <v>2</v>
      </c>
      <c r="E144" s="66">
        <v>4</v>
      </c>
      <c r="F144" s="68">
        <f t="shared" si="4"/>
        <v>0.5</v>
      </c>
      <c r="G144" s="68">
        <f t="shared" si="5"/>
        <v>1</v>
      </c>
    </row>
    <row r="145" spans="2:7" x14ac:dyDescent="0.35">
      <c r="B145" s="47">
        <v>2203</v>
      </c>
      <c r="C145" s="47" t="s">
        <v>195</v>
      </c>
      <c r="D145" s="66">
        <v>1</v>
      </c>
      <c r="E145" s="66">
        <v>4</v>
      </c>
      <c r="F145" s="68">
        <f t="shared" si="4"/>
        <v>1</v>
      </c>
      <c r="G145" s="68">
        <f t="shared" si="5"/>
        <v>1</v>
      </c>
    </row>
    <row r="146" spans="2:7" x14ac:dyDescent="0.35">
      <c r="B146" s="47">
        <v>2204</v>
      </c>
      <c r="C146" s="47" t="s">
        <v>124</v>
      </c>
      <c r="D146" s="66">
        <v>3</v>
      </c>
      <c r="E146" s="66">
        <v>4</v>
      </c>
      <c r="F146" s="68">
        <f t="shared" si="4"/>
        <v>0.75</v>
      </c>
      <c r="G146" s="68">
        <f t="shared" si="5"/>
        <v>1</v>
      </c>
    </row>
    <row r="147" spans="2:7" x14ac:dyDescent="0.35">
      <c r="B147" s="47">
        <v>2205</v>
      </c>
      <c r="C147" s="47" t="s">
        <v>120</v>
      </c>
      <c r="D147" s="66">
        <v>4</v>
      </c>
      <c r="E147" s="66">
        <v>4</v>
      </c>
      <c r="F147" s="68">
        <f t="shared" si="4"/>
        <v>1</v>
      </c>
      <c r="G147" s="68">
        <f t="shared" si="5"/>
        <v>1</v>
      </c>
    </row>
    <row r="148" spans="2:7" x14ac:dyDescent="0.35">
      <c r="B148" s="47">
        <v>2206</v>
      </c>
      <c r="C148" s="47" t="s">
        <v>61</v>
      </c>
      <c r="D148" s="66">
        <v>8</v>
      </c>
      <c r="E148" s="66">
        <v>4</v>
      </c>
      <c r="F148" s="68">
        <f t="shared" si="4"/>
        <v>2</v>
      </c>
      <c r="G148" s="68">
        <f t="shared" si="5"/>
        <v>2</v>
      </c>
    </row>
    <row r="149" spans="2:7" x14ac:dyDescent="0.35">
      <c r="B149" s="47">
        <v>2207</v>
      </c>
      <c r="C149" s="47" t="s">
        <v>90</v>
      </c>
      <c r="D149" s="66">
        <v>8</v>
      </c>
      <c r="E149" s="66">
        <v>4</v>
      </c>
      <c r="F149" s="68">
        <f t="shared" si="4"/>
        <v>2</v>
      </c>
      <c r="G149" s="68">
        <f t="shared" si="5"/>
        <v>2</v>
      </c>
    </row>
    <row r="150" spans="2:7" x14ac:dyDescent="0.35">
      <c r="B150" s="47">
        <v>2208</v>
      </c>
      <c r="C150" s="47" t="s">
        <v>171</v>
      </c>
      <c r="D150" s="66">
        <v>3</v>
      </c>
      <c r="E150" s="66">
        <v>4</v>
      </c>
      <c r="F150" s="68">
        <f t="shared" si="4"/>
        <v>0.75</v>
      </c>
      <c r="G150" s="68">
        <f t="shared" si="5"/>
        <v>1</v>
      </c>
    </row>
    <row r="151" spans="2:7" x14ac:dyDescent="0.35">
      <c r="B151" s="47">
        <v>2209</v>
      </c>
      <c r="C151" s="47" t="s">
        <v>179</v>
      </c>
      <c r="D151" s="66">
        <v>2</v>
      </c>
      <c r="E151" s="66">
        <v>4</v>
      </c>
      <c r="F151" s="68">
        <f t="shared" si="4"/>
        <v>0.5</v>
      </c>
      <c r="G151" s="68">
        <f t="shared" si="5"/>
        <v>1</v>
      </c>
    </row>
    <row r="152" spans="2:7" x14ac:dyDescent="0.35">
      <c r="B152" s="47">
        <v>2212</v>
      </c>
      <c r="C152" s="47" t="s">
        <v>114</v>
      </c>
      <c r="D152" s="66">
        <v>5</v>
      </c>
      <c r="E152" s="66">
        <v>4</v>
      </c>
      <c r="F152" s="68">
        <f t="shared" si="4"/>
        <v>1.25</v>
      </c>
      <c r="G152" s="68">
        <f t="shared" si="5"/>
        <v>2</v>
      </c>
    </row>
    <row r="153" spans="2:7" x14ac:dyDescent="0.35">
      <c r="B153" s="47">
        <v>2213</v>
      </c>
      <c r="C153" s="47" t="s">
        <v>192</v>
      </c>
      <c r="D153" s="66">
        <v>2</v>
      </c>
      <c r="E153" s="66">
        <v>4</v>
      </c>
      <c r="F153" s="68">
        <f t="shared" si="4"/>
        <v>0.5</v>
      </c>
      <c r="G153" s="68">
        <f t="shared" si="5"/>
        <v>1</v>
      </c>
    </row>
    <row r="154" spans="2:7" x14ac:dyDescent="0.35">
      <c r="B154" s="47">
        <v>2214</v>
      </c>
      <c r="C154" s="47" t="s">
        <v>206</v>
      </c>
      <c r="D154" s="66">
        <v>1</v>
      </c>
      <c r="E154" s="66">
        <v>4</v>
      </c>
      <c r="F154" s="68">
        <f t="shared" si="4"/>
        <v>1</v>
      </c>
      <c r="G154" s="68">
        <f t="shared" si="5"/>
        <v>1</v>
      </c>
    </row>
    <row r="155" spans="2:7" x14ac:dyDescent="0.35">
      <c r="B155" s="47">
        <v>2215</v>
      </c>
      <c r="C155" s="47" t="s">
        <v>199</v>
      </c>
      <c r="D155" s="66">
        <v>1</v>
      </c>
      <c r="E155" s="66">
        <v>4</v>
      </c>
      <c r="F155" s="68">
        <f t="shared" si="4"/>
        <v>1</v>
      </c>
      <c r="G155" s="68">
        <f t="shared" si="5"/>
        <v>1</v>
      </c>
    </row>
    <row r="156" spans="2:7" x14ac:dyDescent="0.35">
      <c r="B156" s="47">
        <v>2216</v>
      </c>
      <c r="C156" s="47" t="s">
        <v>203</v>
      </c>
      <c r="D156" s="66">
        <v>1</v>
      </c>
      <c r="E156" s="66">
        <v>4</v>
      </c>
      <c r="F156" s="68">
        <f t="shared" si="4"/>
        <v>1</v>
      </c>
      <c r="G156" s="68">
        <f t="shared" si="5"/>
        <v>1</v>
      </c>
    </row>
    <row r="157" spans="2:7" x14ac:dyDescent="0.35">
      <c r="B157" s="47">
        <v>2217</v>
      </c>
      <c r="C157" s="47" t="s">
        <v>186</v>
      </c>
      <c r="D157" s="66">
        <v>2</v>
      </c>
      <c r="E157" s="66">
        <v>4</v>
      </c>
      <c r="F157" s="68">
        <f t="shared" si="4"/>
        <v>0.5</v>
      </c>
      <c r="G157" s="68">
        <f t="shared" si="5"/>
        <v>1</v>
      </c>
    </row>
    <row r="158" spans="2:7" x14ac:dyDescent="0.35">
      <c r="B158" s="47">
        <v>2219</v>
      </c>
      <c r="C158" s="47" t="s">
        <v>200</v>
      </c>
      <c r="D158" s="66">
        <v>2</v>
      </c>
      <c r="E158" s="66">
        <v>4</v>
      </c>
      <c r="F158" s="68">
        <f t="shared" si="4"/>
        <v>0.5</v>
      </c>
      <c r="G158" s="68">
        <f t="shared" si="5"/>
        <v>1</v>
      </c>
    </row>
    <row r="159" spans="2:7" x14ac:dyDescent="0.35">
      <c r="B159" s="47">
        <v>2220</v>
      </c>
      <c r="C159" s="47" t="s">
        <v>222</v>
      </c>
      <c r="D159" s="66">
        <v>2</v>
      </c>
      <c r="E159" s="66">
        <v>4</v>
      </c>
      <c r="F159" s="68">
        <f t="shared" si="4"/>
        <v>0.5</v>
      </c>
      <c r="G159" s="68">
        <f t="shared" si="5"/>
        <v>1</v>
      </c>
    </row>
    <row r="160" spans="2:7" x14ac:dyDescent="0.35">
      <c r="B160" s="47">
        <v>2221</v>
      </c>
      <c r="C160" s="47" t="s">
        <v>188</v>
      </c>
      <c r="D160" s="66">
        <v>2</v>
      </c>
      <c r="E160" s="66">
        <v>4</v>
      </c>
      <c r="F160" s="68">
        <f t="shared" si="4"/>
        <v>0.5</v>
      </c>
      <c r="G160" s="68">
        <f t="shared" si="5"/>
        <v>1</v>
      </c>
    </row>
    <row r="161" spans="2:7" x14ac:dyDescent="0.35">
      <c r="B161" s="47">
        <v>2225</v>
      </c>
      <c r="C161" s="47" t="s">
        <v>207</v>
      </c>
      <c r="D161" s="66">
        <v>2</v>
      </c>
      <c r="E161" s="66">
        <v>4</v>
      </c>
      <c r="F161" s="68">
        <f t="shared" si="4"/>
        <v>0.5</v>
      </c>
      <c r="G161" s="68">
        <f t="shared" si="5"/>
        <v>1</v>
      </c>
    </row>
    <row r="162" spans="2:7" x14ac:dyDescent="0.35">
      <c r="B162" s="47">
        <v>2229</v>
      </c>
      <c r="C162" s="47" t="s">
        <v>190</v>
      </c>
      <c r="D162" s="66">
        <v>1</v>
      </c>
      <c r="E162" s="66">
        <v>4</v>
      </c>
      <c r="F162" s="68">
        <f t="shared" si="4"/>
        <v>1</v>
      </c>
      <c r="G162" s="68">
        <f t="shared" si="5"/>
        <v>1</v>
      </c>
    </row>
    <row r="163" spans="2:7" x14ac:dyDescent="0.35">
      <c r="B163" s="47">
        <v>2239</v>
      </c>
      <c r="C163" s="47" t="s">
        <v>28</v>
      </c>
      <c r="D163" s="66">
        <v>35</v>
      </c>
      <c r="E163" s="66">
        <v>4</v>
      </c>
      <c r="F163" s="68">
        <f t="shared" si="4"/>
        <v>8.75</v>
      </c>
      <c r="G163" s="68">
        <f t="shared" si="5"/>
        <v>9</v>
      </c>
    </row>
    <row r="164" spans="2:7" x14ac:dyDescent="0.35">
      <c r="B164" s="47">
        <v>2240</v>
      </c>
      <c r="C164" s="47" t="s">
        <v>144</v>
      </c>
      <c r="D164" s="66">
        <v>3</v>
      </c>
      <c r="E164" s="66">
        <v>4</v>
      </c>
      <c r="F164" s="68">
        <f t="shared" si="4"/>
        <v>0.75</v>
      </c>
      <c r="G164" s="68">
        <f t="shared" si="5"/>
        <v>1</v>
      </c>
    </row>
    <row r="165" spans="2:7" x14ac:dyDescent="0.35">
      <c r="B165" s="47">
        <v>2241</v>
      </c>
      <c r="C165" s="47" t="s">
        <v>54</v>
      </c>
      <c r="D165" s="66">
        <v>10</v>
      </c>
      <c r="E165" s="66">
        <v>4</v>
      </c>
      <c r="F165" s="68">
        <f t="shared" si="4"/>
        <v>2.5</v>
      </c>
      <c r="G165" s="68">
        <f t="shared" si="5"/>
        <v>3</v>
      </c>
    </row>
    <row r="166" spans="2:7" x14ac:dyDescent="0.35">
      <c r="B166" s="47">
        <v>2242</v>
      </c>
      <c r="C166" s="47" t="s">
        <v>37</v>
      </c>
      <c r="D166" s="66">
        <v>17</v>
      </c>
      <c r="E166" s="66">
        <v>4</v>
      </c>
      <c r="F166" s="68">
        <f t="shared" si="4"/>
        <v>4.25</v>
      </c>
      <c r="G166" s="68">
        <f t="shared" si="5"/>
        <v>5</v>
      </c>
    </row>
    <row r="167" spans="2:7" x14ac:dyDescent="0.35">
      <c r="B167" s="47">
        <v>2243</v>
      </c>
      <c r="C167" s="47" t="s">
        <v>27</v>
      </c>
      <c r="D167" s="66">
        <v>55</v>
      </c>
      <c r="E167" s="66">
        <v>4</v>
      </c>
      <c r="F167" s="68">
        <f t="shared" si="4"/>
        <v>13.75</v>
      </c>
      <c r="G167" s="68">
        <f t="shared" si="5"/>
        <v>14</v>
      </c>
    </row>
    <row r="168" spans="2:7" x14ac:dyDescent="0.35">
      <c r="B168" s="47">
        <v>2244</v>
      </c>
      <c r="C168" s="47" t="s">
        <v>69</v>
      </c>
      <c r="D168" s="66">
        <v>7</v>
      </c>
      <c r="E168" s="66">
        <v>4</v>
      </c>
      <c r="F168" s="68">
        <f t="shared" si="4"/>
        <v>1.75</v>
      </c>
      <c r="G168" s="68">
        <f t="shared" si="5"/>
        <v>2</v>
      </c>
    </row>
    <row r="169" spans="2:7" x14ac:dyDescent="0.35">
      <c r="B169" s="47">
        <v>2245</v>
      </c>
      <c r="C169" s="47" t="s">
        <v>176</v>
      </c>
      <c r="D169" s="66">
        <v>2</v>
      </c>
      <c r="E169" s="66">
        <v>4</v>
      </c>
      <c r="F169" s="68">
        <f t="shared" si="4"/>
        <v>0.5</v>
      </c>
      <c r="G169" s="68">
        <f t="shared" si="5"/>
        <v>1</v>
      </c>
    </row>
    <row r="170" spans="2:7" x14ac:dyDescent="0.35">
      <c r="B170" s="47">
        <v>2247</v>
      </c>
      <c r="C170" s="47" t="s">
        <v>243</v>
      </c>
      <c r="D170" s="66">
        <v>1</v>
      </c>
      <c r="E170" s="66">
        <v>4</v>
      </c>
      <c r="F170" s="68">
        <f t="shared" si="4"/>
        <v>1</v>
      </c>
      <c r="G170" s="68">
        <f t="shared" si="5"/>
        <v>1</v>
      </c>
    </row>
    <row r="171" spans="2:7" x14ac:dyDescent="0.35">
      <c r="B171" s="47">
        <v>2248</v>
      </c>
      <c r="C171" s="47" t="s">
        <v>133</v>
      </c>
      <c r="D171" s="66">
        <v>1</v>
      </c>
      <c r="E171" s="66">
        <v>4</v>
      </c>
      <c r="F171" s="68">
        <f t="shared" si="4"/>
        <v>1</v>
      </c>
      <c r="G171" s="68">
        <f t="shared" si="5"/>
        <v>1</v>
      </c>
    </row>
    <row r="172" spans="2:7" x14ac:dyDescent="0.35">
      <c r="B172" s="47">
        <v>2249</v>
      </c>
      <c r="C172" s="47" t="s">
        <v>134</v>
      </c>
      <c r="D172" s="66">
        <v>4</v>
      </c>
      <c r="E172" s="66">
        <v>4</v>
      </c>
      <c r="F172" s="68">
        <f t="shared" si="4"/>
        <v>1</v>
      </c>
      <c r="G172" s="68">
        <f t="shared" si="5"/>
        <v>1</v>
      </c>
    </row>
    <row r="173" spans="2:7" x14ac:dyDescent="0.35">
      <c r="B173" s="47">
        <v>2251</v>
      </c>
      <c r="C173" s="47" t="s">
        <v>2819</v>
      </c>
      <c r="D173" s="66">
        <v>3</v>
      </c>
      <c r="E173" s="66">
        <v>4</v>
      </c>
      <c r="F173" s="68">
        <f t="shared" si="4"/>
        <v>0.75</v>
      </c>
      <c r="G173" s="68">
        <f t="shared" si="5"/>
        <v>1</v>
      </c>
    </row>
    <row r="174" spans="2:7" x14ac:dyDescent="0.35">
      <c r="B174" s="47">
        <v>2252</v>
      </c>
      <c r="C174" s="47" t="s">
        <v>159</v>
      </c>
      <c r="D174" s="66">
        <v>4</v>
      </c>
      <c r="E174" s="66">
        <v>4</v>
      </c>
      <c r="F174" s="68">
        <f t="shared" si="4"/>
        <v>1</v>
      </c>
      <c r="G174" s="68">
        <f t="shared" si="5"/>
        <v>1</v>
      </c>
    </row>
    <row r="175" spans="2:7" x14ac:dyDescent="0.35">
      <c r="B175" s="47">
        <v>2253</v>
      </c>
      <c r="C175" s="47" t="s">
        <v>148</v>
      </c>
      <c r="D175" s="66">
        <v>3</v>
      </c>
      <c r="E175" s="66">
        <v>4</v>
      </c>
      <c r="F175" s="68">
        <f t="shared" si="4"/>
        <v>0.75</v>
      </c>
      <c r="G175" s="68">
        <f t="shared" si="5"/>
        <v>1</v>
      </c>
    </row>
    <row r="176" spans="2:7" x14ac:dyDescent="0.35">
      <c r="B176" s="47">
        <v>2254</v>
      </c>
      <c r="C176" s="47" t="s">
        <v>74</v>
      </c>
      <c r="D176" s="66">
        <v>9</v>
      </c>
      <c r="E176" s="66">
        <v>4</v>
      </c>
      <c r="F176" s="68">
        <f t="shared" si="4"/>
        <v>2.25</v>
      </c>
      <c r="G176" s="68">
        <f t="shared" si="5"/>
        <v>3</v>
      </c>
    </row>
    <row r="177" spans="2:7" x14ac:dyDescent="0.35">
      <c r="B177" s="47">
        <v>2255</v>
      </c>
      <c r="C177" s="47" t="s">
        <v>151</v>
      </c>
      <c r="D177" s="66">
        <v>3</v>
      </c>
      <c r="E177" s="66">
        <v>4</v>
      </c>
      <c r="F177" s="68">
        <f t="shared" si="4"/>
        <v>0.75</v>
      </c>
      <c r="G177" s="68">
        <f t="shared" si="5"/>
        <v>1</v>
      </c>
    </row>
    <row r="178" spans="2:7" x14ac:dyDescent="0.35">
      <c r="B178" s="47">
        <v>2256</v>
      </c>
      <c r="C178" s="47" t="s">
        <v>53</v>
      </c>
      <c r="D178" s="66">
        <v>9</v>
      </c>
      <c r="E178" s="66">
        <v>4</v>
      </c>
      <c r="F178" s="68">
        <f t="shared" si="4"/>
        <v>2.25</v>
      </c>
      <c r="G178" s="68">
        <f t="shared" si="5"/>
        <v>3</v>
      </c>
    </row>
    <row r="179" spans="2:7" x14ac:dyDescent="0.35">
      <c r="B179" s="47">
        <v>2257</v>
      </c>
      <c r="C179" s="47" t="s">
        <v>149</v>
      </c>
      <c r="D179" s="66">
        <v>4</v>
      </c>
      <c r="E179" s="66">
        <v>4</v>
      </c>
      <c r="F179" s="68">
        <f t="shared" si="4"/>
        <v>1</v>
      </c>
      <c r="G179" s="68">
        <f t="shared" si="5"/>
        <v>1</v>
      </c>
    </row>
    <row r="180" spans="2:7" x14ac:dyDescent="0.35">
      <c r="B180" s="47">
        <v>2262</v>
      </c>
      <c r="C180" s="47" t="s">
        <v>181</v>
      </c>
      <c r="D180" s="66">
        <v>2</v>
      </c>
      <c r="E180" s="66">
        <v>4</v>
      </c>
      <c r="F180" s="68">
        <f t="shared" si="4"/>
        <v>0.5</v>
      </c>
      <c r="G180" s="68">
        <f t="shared" si="5"/>
        <v>1</v>
      </c>
    </row>
    <row r="181" spans="2:7" x14ac:dyDescent="0.35">
      <c r="B181" s="47">
        <v>4131</v>
      </c>
      <c r="C181" s="47" t="s">
        <v>94</v>
      </c>
      <c r="D181" s="66">
        <v>7</v>
      </c>
      <c r="E181" s="66">
        <v>4</v>
      </c>
      <c r="F181" s="68">
        <f t="shared" si="4"/>
        <v>1.75</v>
      </c>
      <c r="G181" s="68">
        <f t="shared" si="5"/>
        <v>2</v>
      </c>
    </row>
    <row r="182" spans="2:7" x14ac:dyDescent="0.35">
      <c r="B182" s="47" t="s">
        <v>2861</v>
      </c>
      <c r="D182" s="66">
        <v>1223</v>
      </c>
      <c r="E182" s="6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5"/>
  <sheetViews>
    <sheetView zoomScale="90" zoomScaleNormal="90" workbookViewId="0">
      <selection activeCell="E27" sqref="E27"/>
    </sheetView>
  </sheetViews>
  <sheetFormatPr defaultRowHeight="14.5" x14ac:dyDescent="0.35"/>
  <cols>
    <col min="2" max="2" width="12.26953125" customWidth="1"/>
    <col min="3" max="3" width="18" bestFit="1" customWidth="1"/>
    <col min="4" max="4" width="10.54296875" bestFit="1" customWidth="1"/>
    <col min="5" max="5" width="96.1796875" bestFit="1" customWidth="1"/>
  </cols>
  <sheetData>
    <row r="1" spans="1:5" s="1" customFormat="1" x14ac:dyDescent="0.35">
      <c r="A1" s="1" t="s">
        <v>1120</v>
      </c>
    </row>
    <row r="2" spans="1:5" x14ac:dyDescent="0.35">
      <c r="A2" t="s">
        <v>1874</v>
      </c>
    </row>
    <row r="3" spans="1:5" x14ac:dyDescent="0.35">
      <c r="A3" s="48" t="s">
        <v>1875</v>
      </c>
      <c r="B3" t="s">
        <v>2862</v>
      </c>
    </row>
    <row r="4" spans="1:5" x14ac:dyDescent="0.35">
      <c r="A4" s="48" t="s">
        <v>1877</v>
      </c>
      <c r="B4" s="49">
        <v>44404</v>
      </c>
    </row>
    <row r="7" spans="1:5" s="51" customFormat="1" ht="29" x14ac:dyDescent="0.35">
      <c r="A7" s="57" t="s">
        <v>2863</v>
      </c>
      <c r="B7" s="57" t="s">
        <v>2864</v>
      </c>
      <c r="C7" s="57" t="s">
        <v>2865</v>
      </c>
      <c r="D7" s="58" t="s">
        <v>2866</v>
      </c>
      <c r="E7" s="57" t="s">
        <v>2867</v>
      </c>
    </row>
    <row r="8" spans="1:5" x14ac:dyDescent="0.35">
      <c r="A8" s="52" t="s">
        <v>2868</v>
      </c>
      <c r="B8" s="53">
        <f>' LEA Poverty Review'!H7</f>
        <v>557797</v>
      </c>
      <c r="C8" s="54">
        <f>'$MOE 2020 &amp; 2021 review'!G29</f>
        <v>4983623492.5700006</v>
      </c>
      <c r="D8" s="55">
        <f t="shared" ref="D8:D13" si="0">C8/B8</f>
        <v>8934.4752527711698</v>
      </c>
      <c r="E8" s="22" t="s">
        <v>2869</v>
      </c>
    </row>
    <row r="9" spans="1:5" x14ac:dyDescent="0.35">
      <c r="A9" s="52" t="s">
        <v>2870</v>
      </c>
      <c r="B9" s="53">
        <v>572738</v>
      </c>
      <c r="C9" s="54">
        <f>'$MOE  2022 &amp; 2023 review'!F29</f>
        <v>5304431219.5</v>
      </c>
      <c r="D9" s="55">
        <f t="shared" si="0"/>
        <v>9261.5318339275545</v>
      </c>
      <c r="E9" s="22" t="s">
        <v>2871</v>
      </c>
    </row>
    <row r="10" spans="1:5" x14ac:dyDescent="0.35">
      <c r="A10" s="52" t="s">
        <v>2868</v>
      </c>
      <c r="B10" s="53">
        <f>' LEA Poverty Review'!H7</f>
        <v>557797</v>
      </c>
      <c r="C10" s="54">
        <v>4983623492.5700006</v>
      </c>
      <c r="D10" s="55">
        <f t="shared" si="0"/>
        <v>8934.4752527711698</v>
      </c>
      <c r="E10" s="22" t="s">
        <v>2872</v>
      </c>
    </row>
    <row r="11" spans="1:5" x14ac:dyDescent="0.35">
      <c r="A11" s="52" t="s">
        <v>2870</v>
      </c>
      <c r="B11" s="62">
        <v>572738</v>
      </c>
      <c r="C11" s="54">
        <v>5304431219.5</v>
      </c>
      <c r="D11" s="55">
        <f t="shared" si="0"/>
        <v>9261.5318339275545</v>
      </c>
      <c r="E11" s="22" t="s">
        <v>2873</v>
      </c>
    </row>
    <row r="12" spans="1:5" x14ac:dyDescent="0.35">
      <c r="A12" s="52" t="s">
        <v>2874</v>
      </c>
      <c r="B12" s="56">
        <v>581730</v>
      </c>
      <c r="C12" s="54">
        <f>'$MOE 2020 &amp; 2021 review'!D29</f>
        <v>4230683554</v>
      </c>
      <c r="D12" s="55">
        <f t="shared" si="0"/>
        <v>7272.5896103003115</v>
      </c>
      <c r="E12" s="22" t="s">
        <v>2875</v>
      </c>
    </row>
    <row r="13" spans="1:5" x14ac:dyDescent="0.35">
      <c r="A13" s="52" t="s">
        <v>2870</v>
      </c>
      <c r="B13" s="62">
        <v>572738</v>
      </c>
      <c r="C13" s="54">
        <v>5304431219.5</v>
      </c>
      <c r="D13" s="55">
        <f t="shared" si="0"/>
        <v>9261.5318339275545</v>
      </c>
      <c r="E13" s="22" t="s">
        <v>2876</v>
      </c>
    </row>
    <row r="15" spans="1:5" x14ac:dyDescent="0.35">
      <c r="B15" s="32"/>
    </row>
  </sheetData>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ESE OEBP SGR Documents" ma:contentTypeID="0x01010028670A239A4C7A4E9A68527307346D380400E5831599EE506C4EB5390E4EC0135AA0" ma:contentTypeVersion="52" ma:contentTypeDescription="" ma:contentTypeScope="" ma:versionID="5f843e80c250834f3d91b4b791c689e9">
  <xsd:schema xmlns:xsd="http://www.w3.org/2001/XMLSchema" xmlns:xs="http://www.w3.org/2001/XMLSchema" xmlns:p="http://schemas.microsoft.com/office/2006/metadata/properties" xmlns:ns2="2a2db8c4-56ab-4882-a5d0-0fe8165c6658" targetNamespace="http://schemas.microsoft.com/office/2006/metadata/properties" ma:root="true" ma:fieldsID="0d66241bc5a2cf44848fac7c69bc0cac" ns2:_="">
    <xsd:import namespace="2a2db8c4-56ab-4882-a5d0-0fe8165c6658"/>
    <xsd:element name="properties">
      <xsd:complexType>
        <xsd:sequence>
          <xsd:element name="documentManagement">
            <xsd:complexType>
              <xsd:all>
                <xsd:element ref="ns2:Date_x0020_of_x0020_Approval" minOccurs="0"/>
                <xsd:element ref="ns2:m1f13d32c4c342028b39326ee260c1ca" minOccurs="0"/>
                <xsd:element ref="ns2:e48369bfb84241b2a4759ac5d306b738" minOccurs="0"/>
                <xsd:element ref="ns2:a4530805a9a34cb996739ba2e241a970" minOccurs="0"/>
                <xsd:element ref="ns2:m9ba678bb8414d77b73f31a6ff27f951" minOccurs="0"/>
                <xsd:element ref="ns2:paad1906247e4af69fbe65f2ace0923c" minOccurs="0"/>
                <xsd:element ref="ns2:TaxCatchAll" minOccurs="0"/>
                <xsd:element ref="ns2:cb2ef2bd509f47f39ea44b698c260c87" minOccurs="0"/>
                <xsd:element ref="ns2:TaxCatchAllLabel" minOccurs="0"/>
                <xsd:element ref="ns2:Approval_Status" minOccurs="0"/>
                <xsd:element ref="ns2:Approval_x0020_Comments" minOccurs="0"/>
                <xsd:element ref="ns2:Get_Approval_Button" minOccurs="0"/>
                <xsd:element ref="ns2:i2df9991e3d2408389e0d1a2ece476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Date_x0020_of_x0020_Approval" ma:index="9" nillable="true" ma:displayName="Date of Publication" ma:format="DateOnly" ma:internalName="Date_x0020_of_x0020_Approval" ma:readOnly="false">
      <xsd:simpleType>
        <xsd:restriction base="dms:DateTime"/>
      </xsd:simpleType>
    </xsd:element>
    <xsd:element name="m1f13d32c4c342028b39326ee260c1ca" ma:index="13" nillable="true" ma:taxonomy="true" ma:internalName="m1f13d32c4c342028b39326ee260c1ca" ma:taxonomyFieldName="Secondary_x0020_Subject" ma:displayName="Primary Subject 2" ma:readOnly="false" ma:default="" ma:fieldId="{61f13d32-c4c3-4202-8b39-326ee260c1ca}"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e48369bfb84241b2a4759ac5d306b738" ma:index="15" nillable="true" ma:taxonomy="true" ma:internalName="e48369bfb84241b2a4759ac5d306b738" ma:taxonomyFieldName="Catagory" ma:displayName="Primary Subject 1" ma:readOnly="false" ma:default="" ma:fieldId="{e48369bf-b842-41b2-a475-9ac5d306b738}" ma:sspId="557479ed-16e3-4c54-a34b-e226e0af443e" ma:termSetId="bf68801f-a736-4868-9b8e-dc3ec44fef84" ma:anchorId="00000000-0000-0000-0000-000000000000" ma:open="false" ma:isKeyword="false">
      <xsd:complexType>
        <xsd:sequence>
          <xsd:element ref="pc:Terms" minOccurs="0" maxOccurs="1"/>
        </xsd:sequence>
      </xsd:complexType>
    </xsd:element>
    <xsd:element name="a4530805a9a34cb996739ba2e241a970" ma:index="17" nillable="true" ma:taxonomy="true" ma:internalName="a4530805a9a34cb996739ba2e241a970" ma:taxonomyFieldName="Document_x0020_Type" ma:displayName="Document Type" ma:readOnly="false" ma:default="" ma:fieldId="{a4530805-a9a3-4cb9-9673-9ba2e241a970}" ma:sspId="557479ed-16e3-4c54-a34b-e226e0af443e" ma:termSetId="39ac4e8d-e4c1-4f96-b421-6bcedb93d8ed" ma:anchorId="00000000-0000-0000-0000-000000000000" ma:open="false" ma:isKeyword="false">
      <xsd:complexType>
        <xsd:sequence>
          <xsd:element ref="pc:Terms" minOccurs="0" maxOccurs="1"/>
        </xsd:sequence>
      </xsd:complexType>
    </xsd:element>
    <xsd:element name="m9ba678bb8414d77b73f31a6ff27f951" ma:index="19" nillable="true" ma:taxonomy="true" ma:internalName="m9ba678bb8414d77b73f31a6ff27f951" ma:taxonomyFieldName="Fiscal_x0020_Year" ma:displayName="Fiscal Year" ma:default="" ma:fieldId="{69ba678b-b841-4d77-b73f-31a6ff27f951}" ma:sspId="557479ed-16e3-4c54-a34b-e226e0af443e" ma:termSetId="a74938b7-838d-429a-85f6-4f7993f9a919" ma:anchorId="00000000-0000-0000-0000-000000000000" ma:open="false" ma:isKeyword="false">
      <xsd:complexType>
        <xsd:sequence>
          <xsd:element ref="pc:Terms" minOccurs="0" maxOccurs="1"/>
        </xsd:sequence>
      </xsd:complexType>
    </xsd:element>
    <xsd:element name="paad1906247e4af69fbe65f2ace0923c" ma:index="21" nillable="true" ma:taxonomy="true" ma:internalName="paad1906247e4af69fbe65f2ace0923c" ma:taxonomyFieldName="Approval_x0020_Status" ma:displayName="Highest Approval Level" ma:readOnly="false" ma:default="" ma:fieldId="{9aad1906-247e-4af6-9fbe-65f2ace0923c}" ma:sspId="557479ed-16e3-4c54-a34b-e226e0af443e" ma:termSetId="907e9040-1049-41d6-9954-246cec267fd5"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8a3e2bc5-7cb3-4f5d-997f-617aac481526}" ma:internalName="TaxCatchAll" ma:showField="CatchAllData"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cb2ef2bd509f47f39ea44b698c260c87" ma:index="23" nillable="true" ma:taxonomy="true" ma:internalName="cb2ef2bd509f47f39ea44b698c260c87" ma:taxonomyFieldName="OESE_x0020_Office" ma:displayName="OESE Office" ma:default="" ma:fieldId="{cb2ef2bd-509f-47f3-9ea4-4b698c260c87}" ma:sspId="557479ed-16e3-4c54-a34b-e226e0af443e" ma:termSetId="2e6ce9bc-9286-4329-95f6-d0b2e2210cd9"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8a3e2bc5-7cb3-4f5d-997f-617aac481526}" ma:internalName="TaxCatchAllLabel" ma:readOnly="true" ma:showField="CatchAllDataLabel" ma:web="6b2782b6-bc7e-46b4-a043-63eeaac9e02f">
      <xsd:complexType>
        <xsd:complexContent>
          <xsd:extension base="dms:MultiChoiceLookup">
            <xsd:sequence>
              <xsd:element name="Value" type="dms:Lookup" maxOccurs="unbounded" minOccurs="0" nillable="true"/>
            </xsd:sequence>
          </xsd:extension>
        </xsd:complexContent>
      </xsd:complexType>
    </xsd:element>
    <xsd:element name="Approval_Status" ma:index="25" nillable="true" ma:displayName="Approval_Status" ma:default="Not Started" ma:internalName="Approval_Status" ma:readOnly="false">
      <xsd:simpleType>
        <xsd:restriction base="dms:Unknown">
          <xsd:enumeration value="Not Started"/>
          <xsd:enumeration value="Pending"/>
          <xsd:enumeration value="Pending Team Leader Review"/>
          <xsd:enumeration value="Team Leader Approved"/>
          <xsd:enumeration value="Team Leader Rejected"/>
          <xsd:enumeration value="Pending Group Leader Review"/>
          <xsd:enumeration value="Group Leader Approved"/>
          <xsd:enumeration value="Group Leader Rejected"/>
          <xsd:enumeration value="Pending Director Review"/>
          <xsd:enumeration value="Director Approved"/>
          <xsd:enumeration value="Director Rejected"/>
        </xsd:restriction>
      </xsd:simpleType>
    </xsd:element>
    <xsd:element name="Approval_x0020_Comments" ma:index="26" nillable="true" ma:displayName="Approval Comments" ma:internalName="Approval_x0020_Comments">
      <xsd:simpleType>
        <xsd:restriction base="dms:Note">
          <xsd:maxLength value="255"/>
        </xsd:restriction>
      </xsd:simpleType>
    </xsd:element>
    <xsd:element name="Get_Approval_Button" ma:index="27" nillable="true" ma:displayName="Get_Approval_Button" ma:internalName="Get_Approval_Button">
      <xsd:simpleType>
        <xsd:restriction base="dms:Text">
          <xsd:maxLength value="255"/>
        </xsd:restriction>
      </xsd:simpleType>
    </xsd:element>
    <xsd:element name="i2df9991e3d2408389e0d1a2ece476ab" ma:index="28" nillable="true" ma:taxonomy="true" ma:internalName="i2df9991e3d2408389e0d1a2ece476ab" ma:taxonomyFieldName="ProgramCFDA" ma:displayName="ProgramCFDA" ma:default="" ma:fieldId="{22df9991-e3d2-4083-89e0-d1a2ece476ab}" ma:sspId="557479ed-16e3-4c54-a34b-e226e0af443e" ma:termSetId="4b23241d-5ecd-429f-953b-24e03cb7dcc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7" ma:displayName="Author"/>
        <xsd:element ref="dcterms:created" minOccurs="0" maxOccurs="1"/>
        <xsd:element ref="dc:identifier" minOccurs="0" maxOccurs="1"/>
        <xsd:element name="contentType" minOccurs="0" maxOccurs="1" type="xsd:string" ma:index="14" ma:displayName="Content Type"/>
        <xsd:element ref="dc:title" minOccurs="0" maxOccurs="1" ma:index="8"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_Status xmlns="2a2db8c4-56ab-4882-a5d0-0fe8165c6658">Not Started</Approval_Status>
    <Date_x0020_of_x0020_Approval xmlns="2a2db8c4-56ab-4882-a5d0-0fe8165c6658" xsi:nil="true"/>
    <cb2ef2bd509f47f39ea44b698c260c87 xmlns="2a2db8c4-56ab-4882-a5d0-0fe8165c6658">
      <Terms xmlns="http://schemas.microsoft.com/office/infopath/2007/PartnerControls">
        <TermInfo xmlns="http://schemas.microsoft.com/office/infopath/2007/PartnerControls">
          <TermName xmlns="http://schemas.microsoft.com/office/infopath/2007/PartnerControls">State and Grantee Relations</TermName>
          <TermId xmlns="http://schemas.microsoft.com/office/infopath/2007/PartnerControls">210e2a7a-39db-48db-922d-267cabacb1ad</TermId>
        </TermInfo>
      </Terms>
    </cb2ef2bd509f47f39ea44b698c260c87>
    <a4530805a9a34cb996739ba2e241a970 xmlns="2a2db8c4-56ab-4882-a5d0-0fe8165c6658">
      <Terms xmlns="http://schemas.microsoft.com/office/infopath/2007/PartnerControls"/>
    </a4530805a9a34cb996739ba2e241a970>
    <m1f13d32c4c342028b39326ee260c1ca xmlns="2a2db8c4-56ab-4882-a5d0-0fe8165c6658">
      <Terms xmlns="http://schemas.microsoft.com/office/infopath/2007/PartnerControls"/>
    </m1f13d32c4c342028b39326ee260c1ca>
    <Approval_x0020_Comments xmlns="2a2db8c4-56ab-4882-a5d0-0fe8165c6658" xsi:nil="true"/>
    <Get_Approval_Button xmlns="2a2db8c4-56ab-4882-a5d0-0fe8165c6658" xsi:nil="true"/>
    <paad1906247e4af69fbe65f2ace0923c xmlns="2a2db8c4-56ab-4882-a5d0-0fe8165c6658">
      <Terms xmlns="http://schemas.microsoft.com/office/infopath/2007/PartnerControls"/>
    </paad1906247e4af69fbe65f2ace0923c>
    <i2df9991e3d2408389e0d1a2ece476ab xmlns="2a2db8c4-56ab-4882-a5d0-0fe8165c6658">
      <Terms xmlns="http://schemas.microsoft.com/office/infopath/2007/PartnerControls"/>
    </i2df9991e3d2408389e0d1a2ece476ab>
    <e48369bfb84241b2a4759ac5d306b738 xmlns="2a2db8c4-56ab-4882-a5d0-0fe8165c6658">
      <Terms xmlns="http://schemas.microsoft.com/office/infopath/2007/PartnerControls"/>
    </e48369bfb84241b2a4759ac5d306b738>
    <m9ba678bb8414d77b73f31a6ff27f951 xmlns="2a2db8c4-56ab-4882-a5d0-0fe8165c6658">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a9b09679-9681-4840-9409-cc087bb840af</TermId>
        </TermInfo>
      </Terms>
    </m9ba678bb8414d77b73f31a6ff27f951>
    <TaxCatchAll xmlns="2a2db8c4-56ab-4882-a5d0-0fe8165c6658">
      <Value>14</Value>
      <Value>10</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557479ed-16e3-4c54-a34b-e226e0af443e" ContentTypeId="0x01010028670A239A4C7A4E9A68527307346D3804" PreviousValue="false"/>
</file>

<file path=customXml/itemProps1.xml><?xml version="1.0" encoding="utf-8"?>
<ds:datastoreItem xmlns:ds="http://schemas.openxmlformats.org/officeDocument/2006/customXml" ds:itemID="{C4A29F3C-557B-4965-AF0E-344EBA0E43D3}"/>
</file>

<file path=customXml/itemProps2.xml><?xml version="1.0" encoding="utf-8"?>
<ds:datastoreItem xmlns:ds="http://schemas.openxmlformats.org/officeDocument/2006/customXml" ds:itemID="{576CD032-A235-4F98-AE56-8E2920FE7C50}">
  <ds:schemaRefs>
    <ds:schemaRef ds:uri="http://purl.org/dc/terms/"/>
    <ds:schemaRef ds:uri="http://schemas.microsoft.com/sharepoint/v3"/>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54031767-dd6d-417c-ab73-583408f47564"/>
    <ds:schemaRef ds:uri="9ebf15ee-c280-40fd-9fa4-ba38b532ee77"/>
  </ds:schemaRefs>
</ds:datastoreItem>
</file>

<file path=customXml/itemProps3.xml><?xml version="1.0" encoding="utf-8"?>
<ds:datastoreItem xmlns:ds="http://schemas.openxmlformats.org/officeDocument/2006/customXml" ds:itemID="{8B4FD109-B774-4FF8-B586-9B1CBBCA2853}">
  <ds:schemaRefs>
    <ds:schemaRef ds:uri="http://schemas.microsoft.com/sharepoint/v3/contenttype/forms"/>
  </ds:schemaRefs>
</ds:datastoreItem>
</file>

<file path=customXml/itemProps4.xml><?xml version="1.0" encoding="utf-8"?>
<ds:datastoreItem xmlns:ds="http://schemas.openxmlformats.org/officeDocument/2006/customXml" ds:itemID="{CAA57D5A-6962-43A7-AE42-5B30E9C593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vt:lpstr>
      <vt:lpstr>District (20-21)</vt:lpstr>
      <vt:lpstr>School (20-21)</vt:lpstr>
      <vt:lpstr>Dec. '20 SAIPE</vt:lpstr>
      <vt:lpstr>$MOE 2020 &amp; 2021 review</vt:lpstr>
      <vt:lpstr>$MOE  2022 &amp; 2023 review</vt:lpstr>
      <vt:lpstr>19-20 LEA Poverty rank schools</vt:lpstr>
      <vt:lpstr>Quartile calc</vt:lpstr>
      <vt:lpstr>LEA per pupil Funding Review</vt:lpstr>
      <vt:lpstr> LEA Poverty Review</vt:lpstr>
      <vt:lpstr>FallMem</vt:lpstr>
      <vt:lpstr>' LEA Poverty Review'!OLE_LINK3</vt:lpstr>
      <vt:lpstr>POVRT</vt:lpstr>
      <vt:lpstr>' LEA Poverty Review'!Print_Titles</vt:lpstr>
      <vt:lpstr>'19-20 LEA Poverty rank schools'!Print_Titles</vt:lpstr>
      <vt:lpstr>Quar</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Oregon Department of Education</dc:creator>
  <cp:keywords/>
  <dc:description/>
  <cp:lastModifiedBy>Inayat, Sadia</cp:lastModifiedBy>
  <cp:revision/>
  <dcterms:created xsi:type="dcterms:W3CDTF">2021-01-25T22:55:31Z</dcterms:created>
  <dcterms:modified xsi:type="dcterms:W3CDTF">2021-08-03T12:10:17Z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0x01010028670A239A4C7A4E9A68527307346D380400E5831599EE506C4EB5390E4EC0135AA0</vt:lpwstr>
  </property>
  <property fmtid="{D5CDD505-2E9C-101B-9397-08002B2CF9AE}" pid="3" name="Order">
    <vt:r8>398800</vt:r8>
  </property>
  <property fmtid="{D5CDD505-2E9C-101B-9397-08002B2CF9AE}" pid="4" name="SharedWithUsers">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Secondary Subject">
    <vt:lpwstr/>
  </property>
  <property fmtid="{D5CDD505-2E9C-101B-9397-08002B2CF9AE}" pid="10" name="Catagory">
    <vt:lpwstr/>
  </property>
  <property fmtid="{D5CDD505-2E9C-101B-9397-08002B2CF9AE}" pid="11" name="Document Type">
    <vt:lpwstr/>
  </property>
  <property fmtid="{D5CDD505-2E9C-101B-9397-08002B2CF9AE}" pid="12" name="Fiscal Year">
    <vt:lpwstr>14;#2021|a9b09679-9681-4840-9409-cc087bb840af</vt:lpwstr>
  </property>
  <property fmtid="{D5CDD505-2E9C-101B-9397-08002B2CF9AE}" pid="13" name="ProgramCFDA">
    <vt:lpwstr/>
  </property>
  <property fmtid="{D5CDD505-2E9C-101B-9397-08002B2CF9AE}" pid="14" name="Approval Status">
    <vt:lpwstr/>
  </property>
  <property fmtid="{D5CDD505-2E9C-101B-9397-08002B2CF9AE}" pid="15" name="OESE Office">
    <vt:lpwstr>10;#State and Grantee Relations|210e2a7a-39db-48db-922d-267cabacb1ad</vt:lpwstr>
  </property>
</Properties>
</file>